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Sheet1!$A$1:$R$69</definedName>
  </definedNames>
  <calcPr calcId="145621" concurrentCalc="0"/>
</workbook>
</file>

<file path=xl/calcChain.xml><?xml version="1.0" encoding="utf-8"?>
<calcChain xmlns="http://schemas.openxmlformats.org/spreadsheetml/2006/main">
  <c r="J59" i="1" l="1"/>
  <c r="K59" i="1"/>
  <c r="L59" i="1"/>
  <c r="I59" i="1"/>
  <c r="Q69" i="1"/>
  <c r="L60" i="1"/>
  <c r="J60" i="1"/>
  <c r="J58" i="1"/>
  <c r="J65" i="1"/>
  <c r="J64" i="1"/>
  <c r="J67" i="1"/>
  <c r="J62" i="1"/>
  <c r="J63" i="1"/>
  <c r="J69" i="1"/>
  <c r="K65" i="1"/>
  <c r="K64" i="1"/>
  <c r="K60" i="1"/>
  <c r="K62" i="1"/>
  <c r="K63" i="1"/>
  <c r="K67" i="1"/>
  <c r="K69" i="1"/>
  <c r="L65" i="1"/>
  <c r="L64" i="1"/>
  <c r="L62" i="1"/>
  <c r="L63" i="1"/>
  <c r="L67" i="1"/>
  <c r="L69" i="1"/>
  <c r="M69" i="1"/>
  <c r="N69" i="1"/>
  <c r="O69" i="1"/>
  <c r="P69" i="1"/>
  <c r="Q65" i="1"/>
  <c r="Q59" i="1"/>
  <c r="Q63" i="1"/>
  <c r="Q67" i="1"/>
  <c r="R65" i="1"/>
  <c r="R59" i="1"/>
  <c r="R63" i="1"/>
  <c r="R67" i="1"/>
  <c r="R62" i="1"/>
  <c r="R69" i="1"/>
  <c r="J68" i="1"/>
  <c r="K68" i="1"/>
  <c r="L68" i="1"/>
  <c r="M68" i="1"/>
  <c r="N68" i="1"/>
  <c r="O68" i="1"/>
  <c r="P68" i="1"/>
  <c r="Q68" i="1"/>
  <c r="R68" i="1"/>
  <c r="M64" i="1"/>
  <c r="N64" i="1"/>
  <c r="O64" i="1"/>
  <c r="P64" i="1"/>
  <c r="Q64" i="1"/>
  <c r="R64" i="1"/>
  <c r="M63" i="1"/>
  <c r="N63" i="1"/>
  <c r="O63" i="1"/>
  <c r="P63" i="1"/>
  <c r="M62" i="1"/>
  <c r="N62" i="1"/>
  <c r="O62" i="1"/>
  <c r="P62" i="1"/>
  <c r="Q62" i="1"/>
  <c r="J61" i="1"/>
  <c r="K61" i="1"/>
  <c r="L61" i="1"/>
  <c r="M61" i="1"/>
  <c r="N61" i="1"/>
  <c r="O61" i="1"/>
  <c r="P61" i="1"/>
  <c r="Q61" i="1"/>
  <c r="R61" i="1"/>
  <c r="M60" i="1"/>
  <c r="N60" i="1"/>
  <c r="O60" i="1"/>
  <c r="P60" i="1"/>
  <c r="Q60" i="1"/>
  <c r="R60" i="1"/>
  <c r="M59" i="1"/>
  <c r="N59" i="1"/>
  <c r="O59" i="1"/>
  <c r="P59" i="1"/>
  <c r="M58" i="1"/>
  <c r="N58" i="1"/>
  <c r="O58" i="1"/>
  <c r="P58" i="1"/>
  <c r="Q58" i="1"/>
  <c r="R58" i="1"/>
  <c r="K58" i="1"/>
  <c r="L58" i="1"/>
  <c r="K16" i="1"/>
  <c r="J16" i="1"/>
  <c r="I16" i="1"/>
  <c r="R56" i="1"/>
  <c r="F65" i="1"/>
  <c r="G65" i="1"/>
  <c r="H65" i="1"/>
  <c r="I65" i="1"/>
  <c r="M65" i="1"/>
  <c r="N65" i="1"/>
  <c r="O65" i="1"/>
  <c r="P65" i="1"/>
  <c r="F64" i="1"/>
  <c r="G64" i="1"/>
  <c r="H64" i="1"/>
  <c r="I64" i="1"/>
  <c r="F63" i="1"/>
  <c r="G63" i="1"/>
  <c r="H63" i="1"/>
  <c r="I63" i="1"/>
  <c r="E63" i="1"/>
  <c r="F62" i="1"/>
  <c r="G62" i="1"/>
  <c r="H62" i="1"/>
  <c r="I62" i="1"/>
  <c r="F61" i="1"/>
  <c r="G61" i="1"/>
  <c r="H61" i="1"/>
  <c r="I61" i="1"/>
  <c r="F60" i="1"/>
  <c r="G60" i="1"/>
  <c r="H60" i="1"/>
  <c r="I60" i="1"/>
  <c r="F59" i="1"/>
  <c r="G59" i="1"/>
  <c r="H59" i="1"/>
  <c r="F58" i="1"/>
  <c r="G58" i="1"/>
  <c r="H58" i="1"/>
  <c r="I58" i="1"/>
  <c r="E58" i="1"/>
  <c r="N67" i="1"/>
  <c r="O67" i="1"/>
  <c r="P67" i="1"/>
  <c r="N66" i="1"/>
  <c r="O66" i="1"/>
  <c r="P66" i="1"/>
  <c r="M66" i="1"/>
  <c r="M67" i="1"/>
  <c r="F68" i="1"/>
  <c r="G68" i="1"/>
  <c r="H68" i="1"/>
  <c r="I68" i="1"/>
  <c r="F66" i="1"/>
  <c r="G66" i="1"/>
  <c r="H66" i="1"/>
  <c r="I66" i="1"/>
  <c r="J66" i="1"/>
  <c r="K66" i="1"/>
  <c r="L66" i="1"/>
  <c r="Q66" i="1"/>
  <c r="R66" i="1"/>
  <c r="E66" i="1"/>
  <c r="E65" i="1"/>
  <c r="E64" i="1"/>
  <c r="E62" i="1"/>
  <c r="E59" i="1"/>
  <c r="E61" i="1"/>
  <c r="E60" i="1"/>
  <c r="F67" i="1"/>
  <c r="F69" i="1"/>
  <c r="G67" i="1"/>
  <c r="G69" i="1"/>
  <c r="H67" i="1"/>
  <c r="H69" i="1"/>
  <c r="I67" i="1"/>
  <c r="I69" i="1"/>
  <c r="E67" i="1"/>
  <c r="E68" i="1"/>
  <c r="E69" i="1"/>
</calcChain>
</file>

<file path=xl/sharedStrings.xml><?xml version="1.0" encoding="utf-8"?>
<sst xmlns="http://schemas.openxmlformats.org/spreadsheetml/2006/main" count="114" uniqueCount="53">
  <si>
    <t>Strateginio tikslo kodas</t>
  </si>
  <si>
    <t>Programos kodas</t>
  </si>
  <si>
    <t>Programos pavadinimas</t>
  </si>
  <si>
    <t>Finansavimo šaltinis</t>
  </si>
  <si>
    <t>Iš viso</t>
  </si>
  <si>
    <t>Iš jų</t>
  </si>
  <si>
    <t>išlaidoms</t>
  </si>
  <si>
    <t>turtui įsigyti</t>
  </si>
  <si>
    <t>iš viso</t>
  </si>
  <si>
    <t>iš jų darbo užmokesčiui</t>
  </si>
  <si>
    <t>SB</t>
  </si>
  <si>
    <t>SP</t>
  </si>
  <si>
    <t>SB (deleg)</t>
  </si>
  <si>
    <t>Iš viso:</t>
  </si>
  <si>
    <t>x</t>
  </si>
  <si>
    <t>MK</t>
  </si>
  <si>
    <t>ES</t>
  </si>
  <si>
    <t>Tarp jų:</t>
  </si>
  <si>
    <t>Savivaldybės biudžeto lėšos</t>
  </si>
  <si>
    <t>Mokinio krepšelio lėšos</t>
  </si>
  <si>
    <t>Specialiosios programos lėšos</t>
  </si>
  <si>
    <t>Europos Sąjungos paramos lėšos</t>
  </si>
  <si>
    <t>Iš viso programoms:</t>
  </si>
  <si>
    <t>VB</t>
  </si>
  <si>
    <t>KT</t>
  </si>
  <si>
    <t>SB (VIP)</t>
  </si>
  <si>
    <t>SB (AA)</t>
  </si>
  <si>
    <t xml:space="preserve">Ugdymo kokybės ir mokymosi aplinkos užtikrinimo programa </t>
  </si>
  <si>
    <t>Socialinės paramos ir sveikatos apsaugos paslaugų kokybės gerinimo programa</t>
  </si>
  <si>
    <t>Savivaldybės pagrindinių funkcijų vykdymo programa</t>
  </si>
  <si>
    <t xml:space="preserve">Kultūros, sporto, bendruomenės, vaikų ir jaunimo gyvenimo aktyvinimo  programa </t>
  </si>
  <si>
    <t>Rajono infrastruktūros objektų priežiūros, plėtros ir modernizavimo programa</t>
  </si>
  <si>
    <t>Kaimo plėtros, aplinkos apsaugos ir verslo skatinimo programa</t>
  </si>
  <si>
    <t>Valstybės deleguotom funkcijom vykdyti</t>
  </si>
  <si>
    <t>Kitos lėšos</t>
  </si>
  <si>
    <t>Privalomojo sveikatos draudimo fondo lėšos</t>
  </si>
  <si>
    <t>Aplinkos apsaugos rėmimo specialioji programa</t>
  </si>
  <si>
    <t>Valstybės investicijų programos lėšos</t>
  </si>
  <si>
    <t>PF</t>
  </si>
  <si>
    <t>SB(VIP)</t>
  </si>
  <si>
    <t>Valstybės biudžėto lėšos</t>
  </si>
  <si>
    <t>1 lentelė</t>
  </si>
  <si>
    <t>VIP</t>
  </si>
  <si>
    <t>tūkst. Eur</t>
  </si>
  <si>
    <t>SB(deg)</t>
  </si>
  <si>
    <t>2018-ųjų m. patvirtinta taryboje</t>
  </si>
  <si>
    <t>2019-ųjų m. asignavimų projektas</t>
  </si>
  <si>
    <t>SB(dotacija)</t>
  </si>
  <si>
    <t>2019-ųjų m. patvirtinta taryboje</t>
  </si>
  <si>
    <t>2020-ųjų m. asignavimų projektas</t>
  </si>
  <si>
    <t>2021- ųjų m. asignavimų projektas</t>
  </si>
  <si>
    <t>PATVIRTINTA
Rokiškio rajono savivaldybės tarybos
2019 m. vasario 20 d. Sprendimu Nr. TS-</t>
  </si>
  <si>
    <t>2019-2021-ŲJŲ M. PROGRAMŲ ASIGNAVIMŲ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</si>
</sst>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0.000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0"/>
      <name val="Arial"/>
      <family val="2"/>
      <charset val="186"/>
    </font>
    <font>
      <b/>
      <sz val="9"/>
      <color theme="1"/>
      <name val="Times New Roman"/>
      <family val="1"/>
      <charset val="186"/>
    </font>
    <font>
      <b/>
      <sz val="8"/>
      <name val="Calibri"/>
      <family val="2"/>
      <charset val="186"/>
    </font>
    <font>
      <b/>
      <sz val="8"/>
      <color rgb="FF000000"/>
      <name val="Calibri"/>
      <family val="2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9" fillId="0" borderId="0" applyNumberFormat="0" applyFill="0" applyBorder="0" applyAlignment="0" applyProtection="0"/>
    <xf numFmtId="0" fontId="26" fillId="20" borderId="6" applyNumberFormat="0" applyAlignment="0" applyProtection="0"/>
    <xf numFmtId="0" fontId="23" fillId="7" borderId="4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8" applyNumberFormat="0" applyFont="0" applyAlignment="0" applyProtection="0"/>
    <xf numFmtId="0" fontId="26" fillId="20" borderId="6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16" fillId="20" borderId="4" applyNumberFormat="0" applyAlignment="0" applyProtection="0"/>
    <xf numFmtId="0" fontId="28" fillId="0" borderId="9" applyNumberFormat="0" applyFill="0" applyAlignment="0" applyProtection="0"/>
    <xf numFmtId="0" fontId="24" fillId="0" borderId="7" applyNumberFormat="0" applyFill="0" applyAlignment="0" applyProtection="0"/>
    <xf numFmtId="0" fontId="17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0" fillId="0" borderId="0"/>
    <xf numFmtId="0" fontId="2" fillId="0" borderId="0"/>
    <xf numFmtId="0" fontId="33" fillId="0" borderId="0"/>
    <xf numFmtId="16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2" fillId="0" borderId="0"/>
    <xf numFmtId="0" fontId="1" fillId="0" borderId="0"/>
    <xf numFmtId="0" fontId="34" fillId="0" borderId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" fillId="0" borderId="0"/>
  </cellStyleXfs>
  <cellXfs count="18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2" fontId="35" fillId="24" borderId="20" xfId="90" applyNumberFormat="1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/>
    <xf numFmtId="0" fontId="9" fillId="24" borderId="2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7" fillId="0" borderId="0" xfId="0" applyFont="1"/>
    <xf numFmtId="2" fontId="12" fillId="24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9" fillId="24" borderId="2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5" fillId="0" borderId="0" xfId="0" applyNumberFormat="1" applyFont="1"/>
    <xf numFmtId="2" fontId="12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center" vertical="center" wrapText="1"/>
    </xf>
    <xf numFmtId="2" fontId="9" fillId="24" borderId="10" xfId="95" applyNumberFormat="1" applyFont="1" applyFill="1" applyBorder="1" applyAlignment="1">
      <alignment horizontal="center" vertical="center"/>
    </xf>
    <xf numFmtId="164" fontId="9" fillId="25" borderId="20" xfId="0" applyNumberFormat="1" applyFont="1" applyFill="1" applyBorder="1" applyAlignment="1">
      <alignment horizontal="center" vertical="center" wrapText="1"/>
    </xf>
    <xf numFmtId="2" fontId="35" fillId="25" borderId="20" xfId="95" applyNumberFormat="1" applyFont="1" applyFill="1" applyBorder="1" applyAlignment="1" applyProtection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2" fontId="9" fillId="25" borderId="20" xfId="0" applyNumberFormat="1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2" fontId="35" fillId="0" borderId="20" xfId="95" applyNumberFormat="1" applyFont="1" applyFill="1" applyBorder="1" applyAlignment="1" applyProtection="1">
      <alignment horizontal="center" vertical="center" wrapText="1"/>
    </xf>
    <xf numFmtId="2" fontId="36" fillId="24" borderId="20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2" fontId="35" fillId="25" borderId="15" xfId="95" applyNumberFormat="1" applyFont="1" applyFill="1" applyBorder="1" applyAlignment="1" applyProtection="1">
      <alignment horizontal="center" vertical="center" wrapText="1"/>
    </xf>
    <xf numFmtId="2" fontId="9" fillId="24" borderId="46" xfId="95" applyNumberFormat="1" applyFont="1" applyFill="1" applyBorder="1" applyAlignment="1">
      <alignment horizontal="center" vertical="center"/>
    </xf>
    <xf numFmtId="2" fontId="35" fillId="0" borderId="22" xfId="95" applyNumberFormat="1" applyFont="1" applyFill="1" applyBorder="1" applyAlignment="1" applyProtection="1">
      <alignment horizontal="center" vertical="center" wrapText="1"/>
    </xf>
    <xf numFmtId="2" fontId="9" fillId="24" borderId="48" xfId="95" applyNumberFormat="1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>
      <alignment horizontal="center" vertical="center" wrapText="1"/>
    </xf>
    <xf numFmtId="0" fontId="36" fillId="26" borderId="20" xfId="0" applyFont="1" applyFill="1" applyBorder="1" applyAlignment="1">
      <alignment horizontal="center" vertical="center" wrapText="1"/>
    </xf>
    <xf numFmtId="2" fontId="36" fillId="26" borderId="20" xfId="0" applyNumberFormat="1" applyFont="1" applyFill="1" applyBorder="1" applyAlignment="1">
      <alignment horizontal="center" vertical="center" wrapText="1"/>
    </xf>
    <xf numFmtId="2" fontId="35" fillId="26" borderId="15" xfId="95" applyNumberFormat="1" applyFont="1" applyFill="1" applyBorder="1" applyAlignment="1" applyProtection="1">
      <alignment horizontal="center" vertical="center" wrapText="1"/>
    </xf>
    <xf numFmtId="2" fontId="35" fillId="26" borderId="20" xfId="95" applyNumberFormat="1" applyFont="1" applyFill="1" applyBorder="1" applyAlignment="1" applyProtection="1">
      <alignment horizontal="center" vertical="center" wrapText="1"/>
    </xf>
    <xf numFmtId="2" fontId="9" fillId="25" borderId="15" xfId="0" applyNumberFormat="1" applyFont="1" applyFill="1" applyBorder="1" applyAlignment="1">
      <alignment horizontal="center" vertical="center" wrapText="1"/>
    </xf>
    <xf numFmtId="164" fontId="36" fillId="25" borderId="15" xfId="0" applyNumberFormat="1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/>
    </xf>
    <xf numFmtId="2" fontId="36" fillId="24" borderId="22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2" fontId="36" fillId="25" borderId="20" xfId="0" applyNumberFormat="1" applyFont="1" applyFill="1" applyBorder="1" applyAlignment="1">
      <alignment horizontal="center" vertical="center" wrapText="1"/>
    </xf>
    <xf numFmtId="2" fontId="9" fillId="26" borderId="15" xfId="0" applyNumberFormat="1" applyFont="1" applyFill="1" applyBorder="1" applyAlignment="1">
      <alignment horizontal="center" vertical="center" wrapText="1"/>
    </xf>
    <xf numFmtId="2" fontId="9" fillId="26" borderId="20" xfId="0" applyNumberFormat="1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166" fontId="36" fillId="26" borderId="20" xfId="0" applyNumberFormat="1" applyFont="1" applyFill="1" applyBorder="1" applyAlignment="1">
      <alignment horizontal="center" vertical="center" wrapText="1"/>
    </xf>
    <xf numFmtId="2" fontId="9" fillId="25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/>
    </xf>
    <xf numFmtId="2" fontId="9" fillId="25" borderId="15" xfId="0" applyNumberFormat="1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9" fillId="24" borderId="46" xfId="0" applyFont="1" applyFill="1" applyBorder="1" applyAlignment="1">
      <alignment horizontal="center" vertical="center"/>
    </xf>
    <xf numFmtId="2" fontId="36" fillId="24" borderId="15" xfId="0" applyNumberFormat="1" applyFont="1" applyFill="1" applyBorder="1" applyAlignment="1">
      <alignment horizontal="center" vertical="center" wrapText="1"/>
    </xf>
    <xf numFmtId="2" fontId="36" fillId="0" borderId="3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12" fillId="24" borderId="20" xfId="0" applyNumberFormat="1" applyFont="1" applyFill="1" applyBorder="1" applyAlignment="1">
      <alignment horizontal="center" vertical="center" wrapText="1"/>
    </xf>
    <xf numFmtId="2" fontId="31" fillId="25" borderId="15" xfId="0" applyNumberFormat="1" applyFont="1" applyFill="1" applyBorder="1" applyAlignment="1">
      <alignment horizontal="center" vertical="center" wrapText="1"/>
    </xf>
    <xf numFmtId="2" fontId="12" fillId="25" borderId="15" xfId="0" applyNumberFormat="1" applyFont="1" applyFill="1" applyBorder="1" applyAlignment="1">
      <alignment horizontal="center" vertical="center" wrapText="1"/>
    </xf>
    <xf numFmtId="2" fontId="38" fillId="25" borderId="15" xfId="0" applyNumberFormat="1" applyFont="1" applyFill="1" applyBorder="1" applyAlignment="1">
      <alignment horizontal="center" vertical="center" wrapText="1"/>
    </xf>
    <xf numFmtId="164" fontId="9" fillId="26" borderId="20" xfId="0" applyNumberFormat="1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/>
    </xf>
    <xf numFmtId="2" fontId="9" fillId="26" borderId="20" xfId="0" applyNumberFormat="1" applyFont="1" applyFill="1" applyBorder="1" applyAlignment="1">
      <alignment horizontal="center" vertical="center"/>
    </xf>
    <xf numFmtId="2" fontId="35" fillId="26" borderId="37" xfId="90" applyNumberFormat="1" applyFont="1" applyFill="1" applyBorder="1" applyAlignment="1">
      <alignment horizontal="center" vertical="center" wrapText="1"/>
    </xf>
    <xf numFmtId="2" fontId="35" fillId="26" borderId="20" xfId="90" applyNumberFormat="1" applyFont="1" applyFill="1" applyBorder="1" applyAlignment="1">
      <alignment horizontal="center" vertical="center" wrapText="1"/>
    </xf>
    <xf numFmtId="2" fontId="31" fillId="26" borderId="15" xfId="0" applyNumberFormat="1" applyFont="1" applyFill="1" applyBorder="1" applyAlignment="1">
      <alignment horizontal="center" vertical="center" wrapText="1"/>
    </xf>
    <xf numFmtId="2" fontId="12" fillId="26" borderId="15" xfId="0" applyNumberFormat="1" applyFont="1" applyFill="1" applyBorder="1" applyAlignment="1">
      <alignment horizontal="center" vertical="center" wrapText="1"/>
    </xf>
    <xf numFmtId="2" fontId="38" fillId="26" borderId="15" xfId="0" applyNumberFormat="1" applyFont="1" applyFill="1" applyBorder="1" applyAlignment="1">
      <alignment horizontal="center" vertical="center" wrapText="1"/>
    </xf>
    <xf numFmtId="2" fontId="40" fillId="0" borderId="20" xfId="0" applyNumberFormat="1" applyFont="1" applyBorder="1" applyAlignment="1">
      <alignment horizontal="center" vertical="center" wrapText="1"/>
    </xf>
    <xf numFmtId="2" fontId="39" fillId="24" borderId="10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right" vertical="center" wrapText="1"/>
    </xf>
    <xf numFmtId="0" fontId="9" fillId="24" borderId="25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43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96">
    <cellStyle name="1 antraštė" xfId="1" builtinId="16" customBuiltin="1"/>
    <cellStyle name="2 antraštė" xfId="2" builtinId="17" customBuiltin="1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– paryškinimas 1" xfId="9" builtinId="30" customBuiltin="1"/>
    <cellStyle name="20% – paryškinimas 2" xfId="10" builtinId="34" customBuiltin="1"/>
    <cellStyle name="20% – paryškinimas 3" xfId="11" builtinId="38" customBuiltin="1"/>
    <cellStyle name="20% – paryškinimas 4" xfId="12" builtinId="42" customBuiltin="1"/>
    <cellStyle name="20% – paryškinimas 5" xfId="13" builtinId="46" customBuiltin="1"/>
    <cellStyle name="20% – paryškinimas 6" xfId="14" builtinId="50" customBuiltin="1"/>
    <cellStyle name="3 antraštė" xfId="15" builtinId="18" customBuiltin="1"/>
    <cellStyle name="4 antraštė" xfId="16" builtinId="19" customBuiltin="1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– paryškinimas 1" xfId="23" builtinId="31" customBuiltin="1"/>
    <cellStyle name="40% – paryškinimas 2" xfId="24" builtinId="35" customBuiltin="1"/>
    <cellStyle name="40% – paryškinimas 3" xfId="25" builtinId="39" customBuiltin="1"/>
    <cellStyle name="40% – paryškinimas 4" xfId="26" builtinId="43" customBuiltin="1"/>
    <cellStyle name="40% – paryškinimas 5" xfId="27" builtinId="47" customBuiltin="1"/>
    <cellStyle name="40% – paryškinimas 6" xfId="28" builtinId="51" customBuiltin="1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– paryškinimas 1" xfId="35" builtinId="32" customBuiltin="1"/>
    <cellStyle name="60% – paryškinimas 2" xfId="36" builtinId="36" customBuiltin="1"/>
    <cellStyle name="60% – paryškinimas 3" xfId="37" builtinId="40" customBuiltin="1"/>
    <cellStyle name="60% – paryškinimas 4" xfId="38" builtinId="44" customBuiltin="1"/>
    <cellStyle name="60% – paryškinimas 5" xfId="39" builtinId="48" customBuiltin="1"/>
    <cellStyle name="60% – paryškinimas 6" xfId="40" builtinId="52" customBuiltin="1"/>
    <cellStyle name="Accent1" xfId="41"/>
    <cellStyle name="Accent2" xfId="42"/>
    <cellStyle name="Accent3" xfId="43"/>
    <cellStyle name="Accent4" xfId="44"/>
    <cellStyle name="Accent5" xfId="45"/>
    <cellStyle name="Accent6" xfId="46"/>
    <cellStyle name="Aiškinamasis tekstas" xfId="47" builtinId="53" customBuiltin="1"/>
    <cellStyle name="Bad" xfId="48"/>
    <cellStyle name="Blogas" xfId="49" builtinId="27" customBuiltin="1"/>
    <cellStyle name="Calculation" xfId="50"/>
    <cellStyle name="Check Cell" xfId="51"/>
    <cellStyle name="Explanatory Text" xfId="52"/>
    <cellStyle name="Geras" xfId="53" builtinId="26" customBuiltin="1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Įprastas" xfId="0" builtinId="0"/>
    <cellStyle name="Įprastas 2" xfId="86"/>
    <cellStyle name="Įprastas 2 2" xfId="92"/>
    <cellStyle name="Įprastas 3" xfId="85"/>
    <cellStyle name="Įprastas 3 2" xfId="90"/>
    <cellStyle name="Įprastas 4" xfId="91"/>
    <cellStyle name="Įprastas_Lapas1" xfId="95"/>
    <cellStyle name="Įspėjimo tekstas" xfId="60" builtinId="11" customBuiltin="1"/>
    <cellStyle name="Išvestis" xfId="61" builtinId="21" customBuiltin="1"/>
    <cellStyle name="Įvestis" xfId="62" builtinId="20" customBuiltin="1"/>
    <cellStyle name="Kablelis 2" xfId="88"/>
    <cellStyle name="Kablelis 2 2" xfId="94"/>
    <cellStyle name="Kablelis 3" xfId="87"/>
    <cellStyle name="Kablelis 3 2" xfId="93"/>
    <cellStyle name="Linked Cell" xfId="63"/>
    <cellStyle name="Neutral" xfId="64"/>
    <cellStyle name="Neutralus" xfId="65" builtinId="28" customBuiltin="1"/>
    <cellStyle name="Normal_3_5 Programos 1 lentele" xfId="89"/>
    <cellStyle name="Note" xfId="66"/>
    <cellStyle name="Output" xfId="67"/>
    <cellStyle name="Paprastas 2" xfId="84"/>
    <cellStyle name="Paprastas 3" xfId="83"/>
    <cellStyle name="Paryškinimas 1" xfId="68" builtinId="29" customBuiltin="1"/>
    <cellStyle name="Paryškinimas 2" xfId="69" builtinId="33" customBuiltin="1"/>
    <cellStyle name="Paryškinimas 3" xfId="70" builtinId="37" customBuiltin="1"/>
    <cellStyle name="Paryškinimas 4" xfId="71" builtinId="41" customBuiltin="1"/>
    <cellStyle name="Paryškinimas 5" xfId="72" builtinId="45" customBuiltin="1"/>
    <cellStyle name="Paryškinimas 6" xfId="73" builtinId="49" customBuiltin="1"/>
    <cellStyle name="Pastaba" xfId="74" builtinId="10" customBuiltin="1"/>
    <cellStyle name="Pavadinimas" xfId="75" builtinId="15" customBuiltin="1"/>
    <cellStyle name="Skaičiavimas" xfId="76" builtinId="22" customBuiltin="1"/>
    <cellStyle name="Suma" xfId="77" builtinId="25" customBuiltin="1"/>
    <cellStyle name="Susietas langelis" xfId="78" builtinId="24" customBuiltin="1"/>
    <cellStyle name="Tikrinimo langelis" xfId="79" builtinId="23" customBuiltin="1"/>
    <cellStyle name="Title" xfId="80"/>
    <cellStyle name="Total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topLeftCell="A31" zoomScaleNormal="100" zoomScaleSheetLayoutView="100" workbookViewId="0">
      <selection activeCell="I59" sqref="I59:L59"/>
    </sheetView>
  </sheetViews>
  <sheetFormatPr defaultRowHeight="12.75" x14ac:dyDescent="0.2"/>
  <cols>
    <col min="1" max="1" width="5.28515625" customWidth="1"/>
    <col min="2" max="2" width="5.5703125" customWidth="1"/>
    <col min="3" max="3" width="22.140625" customWidth="1"/>
    <col min="4" max="4" width="10.85546875" customWidth="1"/>
    <col min="5" max="6" width="8.140625" customWidth="1"/>
    <col min="7" max="8" width="9" bestFit="1" customWidth="1"/>
    <col min="9" max="10" width="8.42578125" bestFit="1" customWidth="1"/>
    <col min="11" max="11" width="9.140625" bestFit="1" customWidth="1"/>
    <col min="12" max="12" width="9" customWidth="1"/>
    <col min="13" max="13" width="8.28515625" customWidth="1"/>
    <col min="14" max="14" width="8.5703125" customWidth="1"/>
    <col min="15" max="15" width="9.42578125" customWidth="1"/>
    <col min="16" max="16" width="9" bestFit="1" customWidth="1"/>
    <col min="18" max="18" width="10" bestFit="1" customWidth="1"/>
  </cols>
  <sheetData>
    <row r="1" spans="1:19" ht="46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  <c r="N1" s="112" t="s">
        <v>51</v>
      </c>
      <c r="O1" s="112"/>
      <c r="P1" s="112"/>
      <c r="Q1" s="112"/>
      <c r="R1" s="112"/>
    </row>
    <row r="2" spans="1:19" ht="21.75" customHeight="1" x14ac:dyDescent="0.2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9" ht="14.25" x14ac:dyDescent="0.2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9" ht="15" customHeight="1" thickBot="1" x14ac:dyDescent="0.25">
      <c r="A4" s="155" t="s">
        <v>43</v>
      </c>
      <c r="B4" s="155"/>
      <c r="C4" s="155"/>
      <c r="D4" s="155"/>
      <c r="E4" s="156"/>
      <c r="F4" s="156"/>
      <c r="G4" s="156"/>
      <c r="H4" s="156"/>
      <c r="I4" s="156"/>
      <c r="J4" s="156"/>
      <c r="K4" s="156"/>
      <c r="L4" s="156"/>
      <c r="M4" s="155"/>
      <c r="N4" s="155"/>
      <c r="O4" s="155"/>
      <c r="P4" s="155"/>
      <c r="Q4" s="155"/>
      <c r="R4" s="155"/>
    </row>
    <row r="5" spans="1:19" ht="27" customHeight="1" x14ac:dyDescent="0.2">
      <c r="A5" s="150" t="s">
        <v>0</v>
      </c>
      <c r="B5" s="109" t="s">
        <v>1</v>
      </c>
      <c r="C5" s="139" t="s">
        <v>2</v>
      </c>
      <c r="D5" s="168" t="s">
        <v>3</v>
      </c>
      <c r="E5" s="113" t="s">
        <v>45</v>
      </c>
      <c r="F5" s="114"/>
      <c r="G5" s="114"/>
      <c r="H5" s="167"/>
      <c r="I5" s="113" t="s">
        <v>46</v>
      </c>
      <c r="J5" s="114"/>
      <c r="K5" s="114"/>
      <c r="L5" s="114"/>
      <c r="M5" s="128" t="s">
        <v>48</v>
      </c>
      <c r="N5" s="128"/>
      <c r="O5" s="128"/>
      <c r="P5" s="128"/>
      <c r="Q5" s="165" t="s">
        <v>49</v>
      </c>
      <c r="R5" s="115" t="s">
        <v>50</v>
      </c>
    </row>
    <row r="6" spans="1:19" ht="18.75" customHeight="1" x14ac:dyDescent="0.2">
      <c r="A6" s="151"/>
      <c r="B6" s="110"/>
      <c r="C6" s="128"/>
      <c r="D6" s="169"/>
      <c r="E6" s="117" t="s">
        <v>4</v>
      </c>
      <c r="F6" s="120" t="s">
        <v>5</v>
      </c>
      <c r="G6" s="121"/>
      <c r="H6" s="122"/>
      <c r="I6" s="117" t="s">
        <v>4</v>
      </c>
      <c r="J6" s="120" t="s">
        <v>5</v>
      </c>
      <c r="K6" s="121"/>
      <c r="L6" s="121"/>
      <c r="M6" s="128" t="s">
        <v>4</v>
      </c>
      <c r="N6" s="128" t="s">
        <v>5</v>
      </c>
      <c r="O6" s="128"/>
      <c r="P6" s="128"/>
      <c r="Q6" s="165"/>
      <c r="R6" s="115"/>
    </row>
    <row r="7" spans="1:19" ht="26.25" customHeight="1" x14ac:dyDescent="0.2">
      <c r="A7" s="151"/>
      <c r="B7" s="110"/>
      <c r="C7" s="128"/>
      <c r="D7" s="169"/>
      <c r="E7" s="118"/>
      <c r="F7" s="120" t="s">
        <v>6</v>
      </c>
      <c r="G7" s="125"/>
      <c r="H7" s="126" t="s">
        <v>7</v>
      </c>
      <c r="I7" s="118"/>
      <c r="J7" s="120" t="s">
        <v>6</v>
      </c>
      <c r="K7" s="125"/>
      <c r="L7" s="129" t="s">
        <v>7</v>
      </c>
      <c r="M7" s="128"/>
      <c r="N7" s="128" t="s">
        <v>6</v>
      </c>
      <c r="O7" s="128"/>
      <c r="P7" s="128" t="s">
        <v>7</v>
      </c>
      <c r="Q7" s="165"/>
      <c r="R7" s="115"/>
    </row>
    <row r="8" spans="1:19" ht="49.5" customHeight="1" thickBot="1" x14ac:dyDescent="0.25">
      <c r="A8" s="152"/>
      <c r="B8" s="111"/>
      <c r="C8" s="140"/>
      <c r="D8" s="170"/>
      <c r="E8" s="119"/>
      <c r="F8" s="25" t="s">
        <v>8</v>
      </c>
      <c r="G8" s="25" t="s">
        <v>9</v>
      </c>
      <c r="H8" s="127"/>
      <c r="I8" s="118"/>
      <c r="J8" s="27" t="s">
        <v>8</v>
      </c>
      <c r="K8" s="27" t="s">
        <v>9</v>
      </c>
      <c r="L8" s="130"/>
      <c r="M8" s="133"/>
      <c r="N8" s="24" t="s">
        <v>8</v>
      </c>
      <c r="O8" s="24" t="s">
        <v>9</v>
      </c>
      <c r="P8" s="133"/>
      <c r="Q8" s="166"/>
      <c r="R8" s="116"/>
    </row>
    <row r="9" spans="1:19" ht="12.75" customHeight="1" x14ac:dyDescent="0.2">
      <c r="A9" s="147">
        <v>1</v>
      </c>
      <c r="B9" s="157">
        <v>1</v>
      </c>
      <c r="C9" s="137" t="s">
        <v>29</v>
      </c>
      <c r="D9" s="16" t="s">
        <v>10</v>
      </c>
      <c r="E9" s="50">
        <v>2628.4250000000002</v>
      </c>
      <c r="F9" s="50">
        <v>2574.9250000000002</v>
      </c>
      <c r="G9" s="50">
        <v>1595.624</v>
      </c>
      <c r="H9" s="59">
        <v>53.5</v>
      </c>
      <c r="I9" s="65">
        <v>3562.26</v>
      </c>
      <c r="J9" s="65">
        <v>3412.26</v>
      </c>
      <c r="K9" s="66">
        <v>947.7</v>
      </c>
      <c r="L9" s="66">
        <v>150</v>
      </c>
      <c r="M9" s="61">
        <v>0</v>
      </c>
      <c r="N9" s="55">
        <v>0</v>
      </c>
      <c r="O9" s="55">
        <v>0</v>
      </c>
      <c r="P9" s="55">
        <v>0</v>
      </c>
      <c r="Q9" s="107">
        <v>3347.5</v>
      </c>
      <c r="R9" s="107">
        <v>3393</v>
      </c>
    </row>
    <row r="10" spans="1:19" x14ac:dyDescent="0.2">
      <c r="A10" s="148"/>
      <c r="B10" s="158"/>
      <c r="C10" s="138"/>
      <c r="D10" s="14" t="s">
        <v>12</v>
      </c>
      <c r="E10" s="50">
        <v>1137.4318000000001</v>
      </c>
      <c r="F10" s="50">
        <v>1136.5518</v>
      </c>
      <c r="G10" s="50">
        <v>786.23065999999994</v>
      </c>
      <c r="H10" s="59">
        <v>0.89</v>
      </c>
      <c r="I10" s="65">
        <v>1153.1400000000001</v>
      </c>
      <c r="J10" s="65">
        <v>1153.1400000000001</v>
      </c>
      <c r="K10" s="66">
        <v>1086.3</v>
      </c>
      <c r="L10" s="66">
        <v>0</v>
      </c>
      <c r="M10" s="61">
        <v>0</v>
      </c>
      <c r="N10" s="55">
        <v>0</v>
      </c>
      <c r="O10" s="55">
        <v>0</v>
      </c>
      <c r="P10" s="55">
        <v>0</v>
      </c>
      <c r="Q10" s="57">
        <v>1191.57</v>
      </c>
      <c r="R10" s="57">
        <v>1217.9000000000001</v>
      </c>
    </row>
    <row r="11" spans="1:19" x14ac:dyDescent="0.2">
      <c r="A11" s="148"/>
      <c r="B11" s="158"/>
      <c r="C11" s="138"/>
      <c r="D11" s="14" t="s">
        <v>11</v>
      </c>
      <c r="E11" s="50">
        <v>34.136000000000003</v>
      </c>
      <c r="F11" s="50">
        <v>33.12565</v>
      </c>
      <c r="G11" s="50">
        <v>0</v>
      </c>
      <c r="H11" s="59">
        <v>1.0103500000000001</v>
      </c>
      <c r="I11" s="66">
        <v>36</v>
      </c>
      <c r="J11" s="66">
        <v>36</v>
      </c>
      <c r="K11" s="66">
        <v>0</v>
      </c>
      <c r="L11" s="66">
        <v>0</v>
      </c>
      <c r="M11" s="61">
        <v>0</v>
      </c>
      <c r="N11" s="55">
        <v>0</v>
      </c>
      <c r="O11" s="55">
        <v>0</v>
      </c>
      <c r="P11" s="55">
        <v>0</v>
      </c>
      <c r="Q11" s="107">
        <v>41</v>
      </c>
      <c r="R11" s="107">
        <v>45</v>
      </c>
      <c r="S11" s="11"/>
    </row>
    <row r="12" spans="1:19" x14ac:dyDescent="0.2">
      <c r="A12" s="148"/>
      <c r="B12" s="158"/>
      <c r="C12" s="138"/>
      <c r="D12" s="14" t="s">
        <v>23</v>
      </c>
      <c r="E12" s="50">
        <v>124.32599999999999</v>
      </c>
      <c r="F12" s="50">
        <v>124.32599999999999</v>
      </c>
      <c r="G12" s="50">
        <v>66.477999999999994</v>
      </c>
      <c r="H12" s="59">
        <v>0</v>
      </c>
      <c r="I12" s="66">
        <v>150</v>
      </c>
      <c r="J12" s="66">
        <v>150</v>
      </c>
      <c r="K12" s="66">
        <v>88</v>
      </c>
      <c r="L12" s="66">
        <v>0</v>
      </c>
      <c r="M12" s="61">
        <v>0</v>
      </c>
      <c r="N12" s="55">
        <v>0</v>
      </c>
      <c r="O12" s="55">
        <v>0</v>
      </c>
      <c r="P12" s="55">
        <v>0</v>
      </c>
      <c r="Q12" s="58">
        <v>160</v>
      </c>
      <c r="R12" s="58">
        <v>175</v>
      </c>
    </row>
    <row r="13" spans="1:19" x14ac:dyDescent="0.2">
      <c r="A13" s="148"/>
      <c r="B13" s="158"/>
      <c r="C13" s="138"/>
      <c r="D13" s="14" t="s">
        <v>38</v>
      </c>
      <c r="E13" s="50">
        <v>0</v>
      </c>
      <c r="F13" s="50">
        <v>0</v>
      </c>
      <c r="G13" s="50">
        <v>0</v>
      </c>
      <c r="H13" s="59">
        <v>0</v>
      </c>
      <c r="I13" s="67">
        <v>0</v>
      </c>
      <c r="J13" s="67">
        <v>0</v>
      </c>
      <c r="K13" s="67">
        <v>0</v>
      </c>
      <c r="L13" s="68">
        <v>0</v>
      </c>
      <c r="M13" s="61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9" x14ac:dyDescent="0.2">
      <c r="A14" s="148"/>
      <c r="B14" s="158"/>
      <c r="C14" s="138"/>
      <c r="D14" s="14" t="s">
        <v>16</v>
      </c>
      <c r="E14" s="50">
        <v>54.234000000000002</v>
      </c>
      <c r="F14" s="50">
        <v>54.234000000000002</v>
      </c>
      <c r="G14" s="50">
        <v>0</v>
      </c>
      <c r="H14" s="59">
        <v>0</v>
      </c>
      <c r="I14" s="66">
        <v>88.6</v>
      </c>
      <c r="J14" s="66">
        <v>88.6</v>
      </c>
      <c r="K14" s="67">
        <v>0</v>
      </c>
      <c r="L14" s="68">
        <v>0</v>
      </c>
      <c r="M14" s="61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9" x14ac:dyDescent="0.2">
      <c r="A15" s="148"/>
      <c r="B15" s="158"/>
      <c r="C15" s="138"/>
      <c r="D15" s="14" t="s">
        <v>24</v>
      </c>
      <c r="E15" s="50">
        <v>122.157</v>
      </c>
      <c r="F15" s="50">
        <v>122.157</v>
      </c>
      <c r="G15" s="50">
        <v>0</v>
      </c>
      <c r="H15" s="59">
        <v>0</v>
      </c>
      <c r="I15" s="66">
        <v>28.9</v>
      </c>
      <c r="J15" s="66">
        <v>28.9</v>
      </c>
      <c r="K15" s="67">
        <v>0</v>
      </c>
      <c r="L15" s="68">
        <v>0</v>
      </c>
      <c r="M15" s="61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9" ht="13.5" thickBot="1" x14ac:dyDescent="0.25">
      <c r="A16" s="149"/>
      <c r="B16" s="159"/>
      <c r="C16" s="6" t="s">
        <v>13</v>
      </c>
      <c r="D16" s="13" t="s">
        <v>14</v>
      </c>
      <c r="E16" s="48">
        <v>4100.7098000000005</v>
      </c>
      <c r="F16" s="48">
        <v>4045.3194500000004</v>
      </c>
      <c r="G16" s="48">
        <v>2448.33266</v>
      </c>
      <c r="H16" s="60">
        <v>55.400350000000003</v>
      </c>
      <c r="I16" s="26">
        <f>SUM(I9:I15)</f>
        <v>5018.9000000000005</v>
      </c>
      <c r="J16" s="26">
        <f>SUM(J9:J15)</f>
        <v>4868.9000000000005</v>
      </c>
      <c r="K16" s="29">
        <f>SUM(K9:K15)</f>
        <v>2122</v>
      </c>
      <c r="L16" s="29">
        <v>150</v>
      </c>
      <c r="M16" s="62">
        <v>0</v>
      </c>
      <c r="N16" s="48">
        <v>0</v>
      </c>
      <c r="O16" s="48">
        <v>0</v>
      </c>
      <c r="P16" s="48">
        <v>0</v>
      </c>
      <c r="Q16" s="73">
        <v>4740.07</v>
      </c>
      <c r="R16" s="108">
        <v>4830.8999999999996</v>
      </c>
    </row>
    <row r="17" spans="1:23" ht="12.75" customHeight="1" x14ac:dyDescent="0.2">
      <c r="A17" s="147">
        <v>1</v>
      </c>
      <c r="B17" s="173">
        <v>2</v>
      </c>
      <c r="C17" s="137" t="s">
        <v>27</v>
      </c>
      <c r="D17" s="10" t="s">
        <v>10</v>
      </c>
      <c r="E17" s="51">
        <v>6905.49</v>
      </c>
      <c r="F17" s="51">
        <v>6879.27</v>
      </c>
      <c r="G17" s="51">
        <v>3883.89</v>
      </c>
      <c r="H17" s="63">
        <v>26.22</v>
      </c>
      <c r="I17" s="65">
        <v>7190.64</v>
      </c>
      <c r="J17" s="65">
        <v>7190.64</v>
      </c>
      <c r="K17" s="65">
        <v>5373.83</v>
      </c>
      <c r="L17" s="76">
        <v>0</v>
      </c>
      <c r="M17" s="64">
        <v>0</v>
      </c>
      <c r="N17" s="39">
        <v>0</v>
      </c>
      <c r="O17" s="39">
        <v>0</v>
      </c>
      <c r="P17" s="39">
        <v>0</v>
      </c>
      <c r="Q17" s="39">
        <v>7089.7</v>
      </c>
      <c r="R17" s="39">
        <v>7139.7</v>
      </c>
    </row>
    <row r="18" spans="1:23" x14ac:dyDescent="0.2">
      <c r="A18" s="148"/>
      <c r="B18" s="174"/>
      <c r="C18" s="138"/>
      <c r="D18" s="10" t="s">
        <v>16</v>
      </c>
      <c r="E18" s="47">
        <v>250.53</v>
      </c>
      <c r="F18" s="47">
        <v>250.53</v>
      </c>
      <c r="G18" s="52">
        <v>0</v>
      </c>
      <c r="H18" s="69">
        <v>0</v>
      </c>
      <c r="I18" s="77">
        <v>293.45999999999998</v>
      </c>
      <c r="J18" s="77">
        <v>293.45999999999998</v>
      </c>
      <c r="K18" s="75">
        <v>0</v>
      </c>
      <c r="L18" s="76">
        <v>0</v>
      </c>
      <c r="M18" s="64">
        <v>0</v>
      </c>
      <c r="N18" s="39">
        <v>0</v>
      </c>
      <c r="O18" s="39">
        <v>0</v>
      </c>
      <c r="P18" s="39">
        <v>0</v>
      </c>
      <c r="Q18" s="54">
        <v>39.53</v>
      </c>
      <c r="R18" s="39">
        <v>0</v>
      </c>
    </row>
    <row r="19" spans="1:23" x14ac:dyDescent="0.2">
      <c r="A19" s="148"/>
      <c r="B19" s="174"/>
      <c r="C19" s="138"/>
      <c r="D19" s="10" t="s">
        <v>15</v>
      </c>
      <c r="E19" s="47">
        <v>6118.01</v>
      </c>
      <c r="F19" s="47">
        <v>6110.31</v>
      </c>
      <c r="G19" s="47">
        <v>4555.26</v>
      </c>
      <c r="H19" s="69">
        <v>7.7</v>
      </c>
      <c r="I19" s="76">
        <v>6332.9</v>
      </c>
      <c r="J19" s="77">
        <v>6327.65</v>
      </c>
      <c r="K19" s="77">
        <v>6091.48</v>
      </c>
      <c r="L19" s="77">
        <v>5.25</v>
      </c>
      <c r="M19" s="64">
        <v>0</v>
      </c>
      <c r="N19" s="39">
        <v>0</v>
      </c>
      <c r="O19" s="39">
        <v>0</v>
      </c>
      <c r="P19" s="39">
        <v>0</v>
      </c>
      <c r="Q19" s="38">
        <v>6364</v>
      </c>
      <c r="R19" s="38">
        <v>6439</v>
      </c>
    </row>
    <row r="20" spans="1:23" x14ac:dyDescent="0.2">
      <c r="A20" s="148"/>
      <c r="B20" s="174"/>
      <c r="C20" s="138"/>
      <c r="D20" s="10" t="s">
        <v>24</v>
      </c>
      <c r="E20" s="51">
        <v>25.41</v>
      </c>
      <c r="F20" s="51">
        <v>25.41</v>
      </c>
      <c r="G20" s="74">
        <v>0</v>
      </c>
      <c r="H20" s="74">
        <v>0</v>
      </c>
      <c r="I20" s="66">
        <v>0</v>
      </c>
      <c r="J20" s="66">
        <v>0</v>
      </c>
      <c r="K20" s="66">
        <v>0</v>
      </c>
      <c r="L20" s="66">
        <v>0</v>
      </c>
      <c r="M20" s="64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</row>
    <row r="21" spans="1:23" x14ac:dyDescent="0.2">
      <c r="A21" s="148"/>
      <c r="B21" s="174"/>
      <c r="C21" s="138"/>
      <c r="D21" s="10" t="s">
        <v>44</v>
      </c>
      <c r="E21" s="47">
        <v>239.86</v>
      </c>
      <c r="F21" s="47">
        <v>239.86</v>
      </c>
      <c r="G21" s="47">
        <v>92.91</v>
      </c>
      <c r="H21" s="70">
        <v>0</v>
      </c>
      <c r="I21" s="77">
        <v>231.96</v>
      </c>
      <c r="J21" s="77">
        <v>231.96</v>
      </c>
      <c r="K21" s="76">
        <v>115.7</v>
      </c>
      <c r="L21" s="66">
        <v>0</v>
      </c>
      <c r="M21" s="64">
        <v>0</v>
      </c>
      <c r="N21" s="39">
        <v>0</v>
      </c>
      <c r="O21" s="39">
        <v>0</v>
      </c>
      <c r="P21" s="39">
        <v>0</v>
      </c>
      <c r="Q21" s="38">
        <v>220</v>
      </c>
      <c r="R21" s="38">
        <v>220</v>
      </c>
    </row>
    <row r="22" spans="1:23" x14ac:dyDescent="0.2">
      <c r="A22" s="148"/>
      <c r="B22" s="174"/>
      <c r="C22" s="138"/>
      <c r="D22" s="10" t="s">
        <v>11</v>
      </c>
      <c r="E22" s="51">
        <v>627.77</v>
      </c>
      <c r="F22" s="51">
        <v>619.91999999999996</v>
      </c>
      <c r="G22" s="51">
        <v>33.1</v>
      </c>
      <c r="H22" s="63">
        <v>7.85</v>
      </c>
      <c r="I22" s="65">
        <v>594.73</v>
      </c>
      <c r="J22" s="65">
        <v>586.78</v>
      </c>
      <c r="K22" s="65">
        <v>33.39</v>
      </c>
      <c r="L22" s="78">
        <v>7.95</v>
      </c>
      <c r="M22" s="64">
        <v>0</v>
      </c>
      <c r="N22" s="39">
        <v>0</v>
      </c>
      <c r="O22" s="39">
        <v>0</v>
      </c>
      <c r="P22" s="39">
        <v>0</v>
      </c>
      <c r="Q22" s="39">
        <v>596.5</v>
      </c>
      <c r="R22" s="39">
        <v>596.5</v>
      </c>
      <c r="S22" s="22"/>
    </row>
    <row r="23" spans="1:23" ht="13.5" thickBot="1" x14ac:dyDescent="0.25">
      <c r="A23" s="149"/>
      <c r="B23" s="175"/>
      <c r="C23" s="6" t="s">
        <v>13</v>
      </c>
      <c r="D23" s="13" t="s">
        <v>14</v>
      </c>
      <c r="E23" s="15">
        <v>14167.07</v>
      </c>
      <c r="F23" s="15">
        <v>14125.3</v>
      </c>
      <c r="G23" s="15">
        <v>8565.16</v>
      </c>
      <c r="H23" s="71">
        <v>41.77</v>
      </c>
      <c r="I23" s="26">
        <v>14643.69</v>
      </c>
      <c r="J23" s="26">
        <v>14630.49</v>
      </c>
      <c r="K23" s="29">
        <v>11614.4</v>
      </c>
      <c r="L23" s="29">
        <v>13.2</v>
      </c>
      <c r="M23" s="72">
        <v>0</v>
      </c>
      <c r="N23" s="56">
        <v>0</v>
      </c>
      <c r="O23" s="56">
        <v>0</v>
      </c>
      <c r="P23" s="56">
        <v>0</v>
      </c>
      <c r="Q23" s="26">
        <v>14309.73</v>
      </c>
      <c r="R23" s="29">
        <v>14395.2</v>
      </c>
      <c r="T23" s="30"/>
      <c r="U23" s="30"/>
      <c r="V23" s="30"/>
      <c r="W23" s="30"/>
    </row>
    <row r="24" spans="1:23" ht="13.5" customHeight="1" x14ac:dyDescent="0.2">
      <c r="A24" s="147">
        <v>2</v>
      </c>
      <c r="B24" s="157">
        <v>3</v>
      </c>
      <c r="C24" s="160" t="s">
        <v>30</v>
      </c>
      <c r="D24" s="10" t="s">
        <v>10</v>
      </c>
      <c r="E24" s="47">
        <v>2363.29</v>
      </c>
      <c r="F24" s="47">
        <v>2329.3139999999999</v>
      </c>
      <c r="G24" s="47">
        <v>1269.0820000000001</v>
      </c>
      <c r="H24" s="83">
        <v>33.975999999999999</v>
      </c>
      <c r="I24" s="77">
        <v>2816.6</v>
      </c>
      <c r="J24" s="77">
        <v>2776.55</v>
      </c>
      <c r="K24" s="77">
        <v>1812.85</v>
      </c>
      <c r="L24" s="77">
        <v>40.049999999999997</v>
      </c>
      <c r="M24" s="64">
        <v>0</v>
      </c>
      <c r="N24" s="39">
        <v>0</v>
      </c>
      <c r="O24" s="39">
        <v>0</v>
      </c>
      <c r="P24" s="86">
        <v>0</v>
      </c>
      <c r="Q24" s="80">
        <v>2786.57</v>
      </c>
      <c r="R24" s="38">
        <v>2800.8</v>
      </c>
      <c r="T24" s="30"/>
      <c r="U24" s="30"/>
      <c r="V24" s="30"/>
      <c r="W24" s="30"/>
    </row>
    <row r="25" spans="1:23" ht="18" customHeight="1" x14ac:dyDescent="0.2">
      <c r="A25" s="148"/>
      <c r="B25" s="158"/>
      <c r="C25" s="161"/>
      <c r="D25" s="10" t="s">
        <v>16</v>
      </c>
      <c r="E25" s="47">
        <v>233.84</v>
      </c>
      <c r="F25" s="47">
        <v>178.63</v>
      </c>
      <c r="G25" s="47">
        <v>20.260000000000002</v>
      </c>
      <c r="H25" s="83">
        <v>55.2</v>
      </c>
      <c r="I25" s="77">
        <v>313.75</v>
      </c>
      <c r="J25" s="77">
        <v>304.5</v>
      </c>
      <c r="K25" s="77">
        <v>20.149999999999999</v>
      </c>
      <c r="L25" s="77">
        <v>9.25</v>
      </c>
      <c r="M25" s="64">
        <v>0</v>
      </c>
      <c r="N25" s="39">
        <v>0</v>
      </c>
      <c r="O25" s="39">
        <v>0</v>
      </c>
      <c r="P25" s="86">
        <v>0</v>
      </c>
      <c r="Q25" s="80">
        <v>224.77</v>
      </c>
      <c r="R25" s="38">
        <v>53</v>
      </c>
      <c r="T25" s="30"/>
      <c r="U25" s="30"/>
      <c r="V25" s="30"/>
      <c r="W25" s="30"/>
    </row>
    <row r="26" spans="1:23" ht="17.25" customHeight="1" x14ac:dyDescent="0.2">
      <c r="A26" s="148"/>
      <c r="B26" s="158"/>
      <c r="C26" s="161"/>
      <c r="D26" s="10" t="s">
        <v>23</v>
      </c>
      <c r="E26" s="47">
        <v>25.36</v>
      </c>
      <c r="F26" s="47">
        <v>25.36</v>
      </c>
      <c r="G26" s="50">
        <v>0</v>
      </c>
      <c r="H26" s="59">
        <v>0</v>
      </c>
      <c r="I26" s="76">
        <v>93</v>
      </c>
      <c r="J26" s="76">
        <v>93</v>
      </c>
      <c r="K26" s="76">
        <v>0</v>
      </c>
      <c r="L26" s="76">
        <v>0</v>
      </c>
      <c r="M26" s="64">
        <v>0</v>
      </c>
      <c r="N26" s="39">
        <v>0</v>
      </c>
      <c r="O26" s="39">
        <v>0</v>
      </c>
      <c r="P26" s="86">
        <v>0</v>
      </c>
      <c r="Q26" s="38">
        <v>46</v>
      </c>
      <c r="R26" s="38">
        <v>47</v>
      </c>
      <c r="S26" s="11"/>
      <c r="T26" s="30"/>
      <c r="U26" s="30"/>
      <c r="V26" s="30"/>
      <c r="W26" s="30"/>
    </row>
    <row r="27" spans="1:23" ht="13.5" hidden="1" customHeight="1" thickBot="1" x14ac:dyDescent="0.25">
      <c r="A27" s="148"/>
      <c r="B27" s="158"/>
      <c r="C27" s="161"/>
      <c r="D27" s="10" t="s">
        <v>42</v>
      </c>
      <c r="E27" s="47">
        <v>0</v>
      </c>
      <c r="F27" s="47">
        <v>0</v>
      </c>
      <c r="G27" s="47">
        <v>0</v>
      </c>
      <c r="H27" s="83">
        <v>0</v>
      </c>
      <c r="I27" s="77">
        <v>0</v>
      </c>
      <c r="J27" s="77">
        <v>0</v>
      </c>
      <c r="K27" s="77">
        <v>0</v>
      </c>
      <c r="L27" s="77">
        <v>0</v>
      </c>
      <c r="M27" s="82"/>
      <c r="N27" s="80"/>
      <c r="O27" s="80"/>
      <c r="P27" s="81"/>
      <c r="Q27" s="80">
        <v>0</v>
      </c>
      <c r="R27" s="80">
        <v>0</v>
      </c>
      <c r="T27" s="30"/>
      <c r="U27" s="30"/>
      <c r="V27" s="30"/>
      <c r="W27" s="30"/>
    </row>
    <row r="28" spans="1:23" x14ac:dyDescent="0.2">
      <c r="A28" s="148"/>
      <c r="B28" s="158"/>
      <c r="C28" s="161"/>
      <c r="D28" s="10" t="s">
        <v>11</v>
      </c>
      <c r="E28" s="47">
        <v>186.74</v>
      </c>
      <c r="F28" s="47">
        <v>164.64</v>
      </c>
      <c r="G28" s="47">
        <v>10.220000000000001</v>
      </c>
      <c r="H28" s="83">
        <v>22.1</v>
      </c>
      <c r="I28" s="76">
        <v>236.4</v>
      </c>
      <c r="J28" s="76">
        <v>214.3</v>
      </c>
      <c r="K28" s="76">
        <v>9.3000000000000007</v>
      </c>
      <c r="L28" s="76">
        <v>22.1</v>
      </c>
      <c r="M28" s="64">
        <v>0</v>
      </c>
      <c r="N28" s="39">
        <v>0</v>
      </c>
      <c r="O28" s="39">
        <v>0</v>
      </c>
      <c r="P28" s="86">
        <v>0</v>
      </c>
      <c r="Q28" s="80">
        <v>243.76</v>
      </c>
      <c r="R28" s="80">
        <v>247.42</v>
      </c>
      <c r="T28" s="30"/>
      <c r="U28" s="30"/>
      <c r="V28" s="30"/>
      <c r="W28" s="30"/>
    </row>
    <row r="29" spans="1:23" x14ac:dyDescent="0.2">
      <c r="A29" s="148"/>
      <c r="B29" s="158"/>
      <c r="C29" s="161"/>
      <c r="D29" s="10" t="s">
        <v>39</v>
      </c>
      <c r="E29" s="52">
        <v>0</v>
      </c>
      <c r="F29" s="52">
        <v>0</v>
      </c>
      <c r="G29" s="52">
        <v>0</v>
      </c>
      <c r="H29" s="52">
        <v>0</v>
      </c>
      <c r="I29" s="76">
        <v>0</v>
      </c>
      <c r="J29" s="76">
        <v>0</v>
      </c>
      <c r="K29" s="76">
        <v>0</v>
      </c>
      <c r="L29" s="76">
        <v>0</v>
      </c>
      <c r="M29" s="64">
        <v>0</v>
      </c>
      <c r="N29" s="39">
        <v>0</v>
      </c>
      <c r="O29" s="39">
        <v>0</v>
      </c>
      <c r="P29" s="86">
        <v>0</v>
      </c>
      <c r="Q29" s="86">
        <v>0</v>
      </c>
      <c r="R29" s="39">
        <v>0</v>
      </c>
      <c r="T29" s="31"/>
      <c r="U29" s="31"/>
      <c r="V29" s="31"/>
      <c r="W29" s="31"/>
    </row>
    <row r="30" spans="1:23" x14ac:dyDescent="0.2">
      <c r="A30" s="148"/>
      <c r="B30" s="158"/>
      <c r="C30" s="162"/>
      <c r="D30" s="10" t="s">
        <v>24</v>
      </c>
      <c r="E30" s="47">
        <v>13.24</v>
      </c>
      <c r="F30" s="47">
        <v>13.24</v>
      </c>
      <c r="G30" s="52">
        <v>0</v>
      </c>
      <c r="H30" s="52">
        <v>0</v>
      </c>
      <c r="I30" s="77">
        <v>128.81</v>
      </c>
      <c r="J30" s="77">
        <v>106.31</v>
      </c>
      <c r="K30" s="99">
        <v>0</v>
      </c>
      <c r="L30" s="77">
        <v>22.5</v>
      </c>
      <c r="M30" s="64">
        <v>0</v>
      </c>
      <c r="N30" s="39">
        <v>0</v>
      </c>
      <c r="O30" s="39">
        <v>0</v>
      </c>
      <c r="P30" s="86">
        <v>0</v>
      </c>
      <c r="Q30" s="38">
        <v>252.5</v>
      </c>
      <c r="R30" s="38">
        <v>253</v>
      </c>
    </row>
    <row r="31" spans="1:23" ht="13.5" thickBot="1" x14ac:dyDescent="0.25">
      <c r="A31" s="149"/>
      <c r="B31" s="159"/>
      <c r="C31" s="6" t="s">
        <v>13</v>
      </c>
      <c r="D31" s="13" t="s">
        <v>14</v>
      </c>
      <c r="E31" s="12">
        <v>2822.46</v>
      </c>
      <c r="F31" s="12">
        <v>2711.18</v>
      </c>
      <c r="G31" s="12">
        <v>1299.56</v>
      </c>
      <c r="H31" s="84">
        <v>111.28</v>
      </c>
      <c r="I31" s="12">
        <v>3588.56</v>
      </c>
      <c r="J31" s="12">
        <v>3494.66</v>
      </c>
      <c r="K31" s="28">
        <v>1842.3</v>
      </c>
      <c r="L31" s="28">
        <v>93.9</v>
      </c>
      <c r="M31" s="85"/>
      <c r="N31" s="12"/>
      <c r="O31" s="12"/>
      <c r="P31" s="84"/>
      <c r="Q31" s="12">
        <v>3553.6</v>
      </c>
      <c r="R31" s="12">
        <v>3401.22</v>
      </c>
    </row>
    <row r="32" spans="1:23" x14ac:dyDescent="0.2">
      <c r="A32" s="147">
        <v>3</v>
      </c>
      <c r="B32" s="157">
        <v>4</v>
      </c>
      <c r="C32" s="137" t="s">
        <v>28</v>
      </c>
      <c r="D32" s="10" t="s">
        <v>10</v>
      </c>
      <c r="E32" s="46">
        <v>3372.7</v>
      </c>
      <c r="F32" s="46">
        <v>3303.06</v>
      </c>
      <c r="G32" s="46">
        <v>295.33</v>
      </c>
      <c r="H32" s="87">
        <v>69.64</v>
      </c>
      <c r="I32" s="100">
        <v>3218.14</v>
      </c>
      <c r="J32" s="100">
        <v>3125.24</v>
      </c>
      <c r="K32" s="100">
        <v>452.41</v>
      </c>
      <c r="L32" s="101">
        <v>92.9</v>
      </c>
      <c r="M32" s="64">
        <v>0</v>
      </c>
      <c r="N32" s="39">
        <v>0</v>
      </c>
      <c r="O32" s="39">
        <v>0</v>
      </c>
      <c r="P32" s="86">
        <v>0</v>
      </c>
      <c r="Q32" s="93">
        <v>3593.86</v>
      </c>
      <c r="R32" s="93">
        <v>3590.16</v>
      </c>
    </row>
    <row r="33" spans="1:19" x14ac:dyDescent="0.2">
      <c r="A33" s="148"/>
      <c r="B33" s="158"/>
      <c r="C33" s="138"/>
      <c r="D33" s="10" t="s">
        <v>38</v>
      </c>
      <c r="E33" s="79">
        <v>0</v>
      </c>
      <c r="F33" s="79">
        <v>0</v>
      </c>
      <c r="G33" s="79">
        <v>0</v>
      </c>
      <c r="H33" s="88">
        <v>0</v>
      </c>
      <c r="I33" s="101">
        <v>0</v>
      </c>
      <c r="J33" s="101">
        <v>0</v>
      </c>
      <c r="K33" s="101">
        <v>0</v>
      </c>
      <c r="L33" s="101">
        <v>0</v>
      </c>
      <c r="M33" s="64">
        <v>0</v>
      </c>
      <c r="N33" s="39">
        <v>0</v>
      </c>
      <c r="O33" s="39">
        <v>0</v>
      </c>
      <c r="P33" s="86">
        <v>0</v>
      </c>
      <c r="Q33" s="86">
        <v>0</v>
      </c>
      <c r="R33" s="39">
        <v>0</v>
      </c>
    </row>
    <row r="34" spans="1:19" x14ac:dyDescent="0.2">
      <c r="A34" s="148"/>
      <c r="B34" s="158"/>
      <c r="C34" s="138"/>
      <c r="D34" s="10" t="s">
        <v>23</v>
      </c>
      <c r="E34" s="46">
        <v>7163.58</v>
      </c>
      <c r="F34" s="46">
        <v>7163.58</v>
      </c>
      <c r="G34" s="46">
        <v>281.42</v>
      </c>
      <c r="H34" s="88">
        <v>0</v>
      </c>
      <c r="I34" s="100">
        <v>7151.51</v>
      </c>
      <c r="J34" s="100">
        <v>6907.51</v>
      </c>
      <c r="K34" s="100">
        <v>320.01</v>
      </c>
      <c r="L34" s="101">
        <v>244</v>
      </c>
      <c r="M34" s="64">
        <v>0</v>
      </c>
      <c r="N34" s="39">
        <v>0</v>
      </c>
      <c r="O34" s="39">
        <v>0</v>
      </c>
      <c r="P34" s="86">
        <v>0</v>
      </c>
      <c r="Q34" s="93">
        <v>7170.95</v>
      </c>
      <c r="R34" s="93">
        <v>7148.95</v>
      </c>
    </row>
    <row r="35" spans="1:19" x14ac:dyDescent="0.2">
      <c r="A35" s="148"/>
      <c r="B35" s="158"/>
      <c r="C35" s="138"/>
      <c r="D35" s="10" t="s">
        <v>42</v>
      </c>
      <c r="E35" s="79">
        <v>0</v>
      </c>
      <c r="F35" s="79">
        <v>0</v>
      </c>
      <c r="G35" s="79">
        <v>0</v>
      </c>
      <c r="H35" s="88">
        <v>0</v>
      </c>
      <c r="I35" s="101">
        <v>0</v>
      </c>
      <c r="J35" s="101">
        <v>0</v>
      </c>
      <c r="K35" s="101">
        <v>0</v>
      </c>
      <c r="L35" s="101">
        <v>0</v>
      </c>
      <c r="M35" s="64">
        <v>0</v>
      </c>
      <c r="N35" s="39">
        <v>0</v>
      </c>
      <c r="O35" s="39">
        <v>0</v>
      </c>
      <c r="P35" s="86">
        <v>0</v>
      </c>
      <c r="Q35" s="86">
        <v>0</v>
      </c>
      <c r="R35" s="39">
        <v>0</v>
      </c>
    </row>
    <row r="36" spans="1:19" x14ac:dyDescent="0.2">
      <c r="A36" s="148"/>
      <c r="B36" s="158"/>
      <c r="C36" s="138"/>
      <c r="D36" s="10" t="s">
        <v>11</v>
      </c>
      <c r="E36" s="53">
        <v>220.2</v>
      </c>
      <c r="F36" s="53">
        <v>219.26</v>
      </c>
      <c r="G36" s="53">
        <v>129.30000000000001</v>
      </c>
      <c r="H36" s="89">
        <v>0.94</v>
      </c>
      <c r="I36" s="101">
        <v>385.1</v>
      </c>
      <c r="J36" s="101">
        <v>385.1</v>
      </c>
      <c r="K36" s="100">
        <v>266.94</v>
      </c>
      <c r="L36" s="101">
        <v>0</v>
      </c>
      <c r="M36" s="64">
        <v>0</v>
      </c>
      <c r="N36" s="39">
        <v>0</v>
      </c>
      <c r="O36" s="39">
        <v>0</v>
      </c>
      <c r="P36" s="86">
        <v>0</v>
      </c>
      <c r="Q36" s="94">
        <v>395</v>
      </c>
      <c r="R36" s="94">
        <v>395</v>
      </c>
      <c r="S36" s="11"/>
    </row>
    <row r="37" spans="1:19" x14ac:dyDescent="0.2">
      <c r="A37" s="148"/>
      <c r="B37" s="158"/>
      <c r="C37" s="138"/>
      <c r="D37" s="10" t="s">
        <v>12</v>
      </c>
      <c r="E37" s="46">
        <v>1199.07</v>
      </c>
      <c r="F37" s="46">
        <v>1198.77</v>
      </c>
      <c r="G37" s="46">
        <v>188.28</v>
      </c>
      <c r="H37" s="87">
        <v>0.3</v>
      </c>
      <c r="I37" s="100">
        <v>1097.08</v>
      </c>
      <c r="J37" s="100">
        <v>1097.08</v>
      </c>
      <c r="K37" s="100">
        <v>311.48</v>
      </c>
      <c r="L37" s="101">
        <v>0</v>
      </c>
      <c r="M37" s="64">
        <v>0</v>
      </c>
      <c r="N37" s="39">
        <v>0</v>
      </c>
      <c r="O37" s="39">
        <v>0</v>
      </c>
      <c r="P37" s="86">
        <v>0</v>
      </c>
      <c r="Q37" s="94">
        <v>1171.5</v>
      </c>
      <c r="R37" s="94">
        <v>1181.5</v>
      </c>
    </row>
    <row r="38" spans="1:19" x14ac:dyDescent="0.2">
      <c r="A38" s="148"/>
      <c r="B38" s="158"/>
      <c r="C38" s="138"/>
      <c r="D38" s="34" t="s">
        <v>24</v>
      </c>
      <c r="E38" s="46">
        <v>27.36</v>
      </c>
      <c r="F38" s="46">
        <v>27.36</v>
      </c>
      <c r="G38" s="79">
        <v>0</v>
      </c>
      <c r="H38" s="88">
        <v>0</v>
      </c>
      <c r="I38" s="101">
        <v>5.5</v>
      </c>
      <c r="J38" s="101">
        <v>5.5</v>
      </c>
      <c r="K38" s="101">
        <v>0</v>
      </c>
      <c r="L38" s="101">
        <v>0</v>
      </c>
      <c r="M38" s="64">
        <v>0</v>
      </c>
      <c r="N38" s="39">
        <v>0</v>
      </c>
      <c r="O38" s="39">
        <v>0</v>
      </c>
      <c r="P38" s="86">
        <v>0</v>
      </c>
      <c r="Q38" s="93">
        <v>14.23</v>
      </c>
      <c r="R38" s="93">
        <v>14.23</v>
      </c>
    </row>
    <row r="39" spans="1:19" x14ac:dyDescent="0.2">
      <c r="A39" s="148"/>
      <c r="B39" s="158"/>
      <c r="C39" s="138"/>
      <c r="D39" s="10" t="s">
        <v>16</v>
      </c>
      <c r="E39" s="46">
        <v>409.72</v>
      </c>
      <c r="F39" s="46">
        <v>234.32</v>
      </c>
      <c r="G39" s="79">
        <v>0</v>
      </c>
      <c r="H39" s="87">
        <v>175.4</v>
      </c>
      <c r="I39" s="100">
        <v>589.48</v>
      </c>
      <c r="J39" s="100">
        <v>429.48</v>
      </c>
      <c r="K39" s="101">
        <v>0</v>
      </c>
      <c r="L39" s="101">
        <v>160</v>
      </c>
      <c r="M39" s="64">
        <v>0</v>
      </c>
      <c r="N39" s="39">
        <v>0</v>
      </c>
      <c r="O39" s="39">
        <v>0</v>
      </c>
      <c r="P39" s="86">
        <v>0</v>
      </c>
      <c r="Q39" s="94">
        <v>193.2</v>
      </c>
      <c r="R39" s="94">
        <v>0</v>
      </c>
    </row>
    <row r="40" spans="1:19" ht="13.5" thickBot="1" x14ac:dyDescent="0.25">
      <c r="A40" s="149"/>
      <c r="B40" s="159"/>
      <c r="C40" s="6" t="s">
        <v>13</v>
      </c>
      <c r="D40" s="13" t="s">
        <v>14</v>
      </c>
      <c r="E40" s="12">
        <v>12392.63</v>
      </c>
      <c r="F40" s="12">
        <v>12146.35</v>
      </c>
      <c r="G40" s="12">
        <v>894.33</v>
      </c>
      <c r="H40" s="84">
        <v>246.28</v>
      </c>
      <c r="I40" s="12">
        <v>12446.81</v>
      </c>
      <c r="J40" s="12">
        <v>11949.91</v>
      </c>
      <c r="K40" s="12">
        <v>1350.84</v>
      </c>
      <c r="L40" s="12">
        <v>496.9</v>
      </c>
      <c r="M40" s="72">
        <v>0</v>
      </c>
      <c r="N40" s="56">
        <v>0</v>
      </c>
      <c r="O40" s="56">
        <v>0</v>
      </c>
      <c r="P40" s="91">
        <v>0</v>
      </c>
      <c r="Q40" s="12">
        <v>12538.74</v>
      </c>
      <c r="R40" s="12">
        <v>12329.84</v>
      </c>
    </row>
    <row r="41" spans="1:19" x14ac:dyDescent="0.2">
      <c r="A41" s="147">
        <v>3</v>
      </c>
      <c r="B41" s="157">
        <v>5</v>
      </c>
      <c r="C41" s="137" t="s">
        <v>31</v>
      </c>
      <c r="D41" s="10" t="s">
        <v>10</v>
      </c>
      <c r="E41" s="47">
        <v>4371.7299999999996</v>
      </c>
      <c r="F41" s="47">
        <v>3520.28</v>
      </c>
      <c r="G41" s="47">
        <v>196.01</v>
      </c>
      <c r="H41" s="83">
        <v>851.45</v>
      </c>
      <c r="I41" s="77">
        <v>2014.29</v>
      </c>
      <c r="J41" s="77">
        <v>2014.29</v>
      </c>
      <c r="K41" s="77">
        <v>302.14</v>
      </c>
      <c r="L41" s="76">
        <v>0</v>
      </c>
      <c r="M41" s="64">
        <v>0</v>
      </c>
      <c r="N41" s="39">
        <v>0</v>
      </c>
      <c r="O41" s="39">
        <v>0</v>
      </c>
      <c r="P41" s="86">
        <v>0</v>
      </c>
      <c r="Q41" s="80">
        <v>1636.68</v>
      </c>
      <c r="R41" s="80">
        <v>922.95</v>
      </c>
    </row>
    <row r="42" spans="1:19" x14ac:dyDescent="0.2">
      <c r="A42" s="148"/>
      <c r="B42" s="158"/>
      <c r="C42" s="138"/>
      <c r="D42" s="10" t="s">
        <v>25</v>
      </c>
      <c r="E42" s="47">
        <v>1632.9</v>
      </c>
      <c r="F42" s="47">
        <v>1632.9</v>
      </c>
      <c r="G42" s="52">
        <v>0</v>
      </c>
      <c r="H42" s="69">
        <v>0</v>
      </c>
      <c r="I42" s="75">
        <v>0</v>
      </c>
      <c r="J42" s="75">
        <v>0</v>
      </c>
      <c r="K42" s="75">
        <v>0</v>
      </c>
      <c r="L42" s="76">
        <v>0</v>
      </c>
      <c r="M42" s="64">
        <v>0</v>
      </c>
      <c r="N42" s="39">
        <v>0</v>
      </c>
      <c r="O42" s="39">
        <v>0</v>
      </c>
      <c r="P42" s="86">
        <v>0</v>
      </c>
      <c r="Q42" s="86">
        <v>0</v>
      </c>
      <c r="R42" s="39">
        <v>0</v>
      </c>
    </row>
    <row r="43" spans="1:19" x14ac:dyDescent="0.2">
      <c r="A43" s="148"/>
      <c r="B43" s="158"/>
      <c r="C43" s="138"/>
      <c r="D43" s="10" t="s">
        <v>12</v>
      </c>
      <c r="E43" s="47">
        <v>1770.5</v>
      </c>
      <c r="F43" s="47">
        <v>1694.5</v>
      </c>
      <c r="G43" s="52">
        <v>0</v>
      </c>
      <c r="H43" s="83">
        <v>76</v>
      </c>
      <c r="I43" s="75">
        <v>0</v>
      </c>
      <c r="J43" s="75">
        <v>0</v>
      </c>
      <c r="K43" s="75">
        <v>0</v>
      </c>
      <c r="L43" s="76">
        <v>0</v>
      </c>
      <c r="M43" s="64">
        <v>0</v>
      </c>
      <c r="N43" s="39">
        <v>0</v>
      </c>
      <c r="O43" s="39">
        <v>0</v>
      </c>
      <c r="P43" s="86">
        <v>0</v>
      </c>
      <c r="Q43" s="38">
        <v>35</v>
      </c>
      <c r="R43" s="38">
        <v>40</v>
      </c>
    </row>
    <row r="44" spans="1:19" x14ac:dyDescent="0.2">
      <c r="A44" s="148"/>
      <c r="B44" s="158"/>
      <c r="C44" s="138"/>
      <c r="D44" s="10" t="s">
        <v>11</v>
      </c>
      <c r="E44" s="47">
        <v>23.19</v>
      </c>
      <c r="F44" s="47">
        <v>22.34</v>
      </c>
      <c r="G44" s="52">
        <v>0</v>
      </c>
      <c r="H44" s="83">
        <v>0.85</v>
      </c>
      <c r="I44" s="77">
        <v>4.09</v>
      </c>
      <c r="J44" s="77">
        <v>4.09</v>
      </c>
      <c r="K44" s="75">
        <v>0</v>
      </c>
      <c r="L44" s="76">
        <v>0</v>
      </c>
      <c r="M44" s="64">
        <v>0</v>
      </c>
      <c r="N44" s="39">
        <v>0</v>
      </c>
      <c r="O44" s="39">
        <v>0</v>
      </c>
      <c r="P44" s="86">
        <v>0</v>
      </c>
      <c r="Q44" s="38">
        <v>103</v>
      </c>
      <c r="R44" s="38">
        <v>103</v>
      </c>
    </row>
    <row r="45" spans="1:19" x14ac:dyDescent="0.2">
      <c r="A45" s="148"/>
      <c r="B45" s="158"/>
      <c r="C45" s="138"/>
      <c r="D45" s="10" t="s">
        <v>23</v>
      </c>
      <c r="E45" s="47">
        <v>581.21</v>
      </c>
      <c r="F45" s="47">
        <v>581.21</v>
      </c>
      <c r="G45" s="52">
        <v>0</v>
      </c>
      <c r="H45" s="69">
        <v>0</v>
      </c>
      <c r="I45" s="77">
        <v>573.04999999999995</v>
      </c>
      <c r="J45" s="77">
        <v>573.04999999999995</v>
      </c>
      <c r="K45" s="75">
        <v>0</v>
      </c>
      <c r="L45" s="76">
        <v>0</v>
      </c>
      <c r="M45" s="64">
        <v>0</v>
      </c>
      <c r="N45" s="39">
        <v>0</v>
      </c>
      <c r="O45" s="39">
        <v>0</v>
      </c>
      <c r="P45" s="86">
        <v>0</v>
      </c>
      <c r="Q45" s="38">
        <v>1682.6</v>
      </c>
      <c r="R45" s="38">
        <v>644.29999999999995</v>
      </c>
    </row>
    <row r="46" spans="1:19" x14ac:dyDescent="0.2">
      <c r="A46" s="148"/>
      <c r="B46" s="158"/>
      <c r="C46" s="138"/>
      <c r="D46" s="10" t="s">
        <v>16</v>
      </c>
      <c r="E46" s="47">
        <v>1988.16</v>
      </c>
      <c r="F46" s="47">
        <v>1988.16</v>
      </c>
      <c r="G46" s="52">
        <v>0</v>
      </c>
      <c r="H46" s="69">
        <v>0</v>
      </c>
      <c r="I46" s="77">
        <v>2487.92</v>
      </c>
      <c r="J46" s="77">
        <v>2487.92</v>
      </c>
      <c r="K46" s="75">
        <v>0</v>
      </c>
      <c r="L46" s="76">
        <v>0</v>
      </c>
      <c r="M46" s="64">
        <v>0</v>
      </c>
      <c r="N46" s="39">
        <v>0</v>
      </c>
      <c r="O46" s="39">
        <v>0</v>
      </c>
      <c r="P46" s="86">
        <v>0</v>
      </c>
      <c r="Q46" s="80">
        <v>986.86</v>
      </c>
      <c r="R46" s="38">
        <v>917.4</v>
      </c>
    </row>
    <row r="47" spans="1:19" x14ac:dyDescent="0.2">
      <c r="A47" s="148"/>
      <c r="B47" s="158"/>
      <c r="C47" s="138"/>
      <c r="D47" s="10" t="s">
        <v>24</v>
      </c>
      <c r="E47" s="47">
        <v>460.12</v>
      </c>
      <c r="F47" s="47">
        <v>460.12</v>
      </c>
      <c r="G47" s="52">
        <v>0</v>
      </c>
      <c r="H47" s="69">
        <v>0</v>
      </c>
      <c r="I47" s="77">
        <v>460.12</v>
      </c>
      <c r="J47" s="77">
        <v>460.12</v>
      </c>
      <c r="K47" s="75">
        <v>0</v>
      </c>
      <c r="L47" s="76">
        <v>0</v>
      </c>
      <c r="M47" s="64">
        <v>0</v>
      </c>
      <c r="N47" s="39">
        <v>0</v>
      </c>
      <c r="O47" s="39">
        <v>0</v>
      </c>
      <c r="P47" s="86">
        <v>0</v>
      </c>
      <c r="Q47" s="86">
        <v>0</v>
      </c>
      <c r="R47" s="39">
        <v>0</v>
      </c>
    </row>
    <row r="48" spans="1:19" ht="13.5" thickBot="1" x14ac:dyDescent="0.25">
      <c r="A48" s="149"/>
      <c r="B48" s="159"/>
      <c r="C48" s="6" t="s">
        <v>13</v>
      </c>
      <c r="D48" s="13" t="s">
        <v>14</v>
      </c>
      <c r="E48" s="26">
        <v>10827.81</v>
      </c>
      <c r="F48" s="26">
        <v>9899.51</v>
      </c>
      <c r="G48" s="26">
        <v>196.01</v>
      </c>
      <c r="H48" s="90">
        <v>928.3</v>
      </c>
      <c r="I48" s="12">
        <v>5539.47</v>
      </c>
      <c r="J48" s="12">
        <v>5539.47</v>
      </c>
      <c r="K48" s="12">
        <v>302.14</v>
      </c>
      <c r="L48" s="28">
        <v>0</v>
      </c>
      <c r="M48" s="72">
        <v>0</v>
      </c>
      <c r="N48" s="56">
        <v>0</v>
      </c>
      <c r="O48" s="56">
        <v>0</v>
      </c>
      <c r="P48" s="91">
        <v>0</v>
      </c>
      <c r="Q48" s="12">
        <v>4444.1400000000003</v>
      </c>
      <c r="R48" s="12">
        <v>2627.65</v>
      </c>
    </row>
    <row r="49" spans="1:18" ht="13.5" customHeight="1" x14ac:dyDescent="0.2">
      <c r="A49" s="144">
        <v>3</v>
      </c>
      <c r="B49" s="179">
        <v>6</v>
      </c>
      <c r="C49" s="160" t="s">
        <v>32</v>
      </c>
      <c r="D49" s="10" t="s">
        <v>10</v>
      </c>
      <c r="E49" s="47">
        <v>984.68</v>
      </c>
      <c r="F49" s="47">
        <v>964.68</v>
      </c>
      <c r="G49" s="52">
        <v>0</v>
      </c>
      <c r="H49" s="49">
        <v>20</v>
      </c>
      <c r="I49" s="102">
        <v>923.81</v>
      </c>
      <c r="J49" s="102">
        <v>923.81</v>
      </c>
      <c r="K49" s="102">
        <v>0</v>
      </c>
      <c r="L49" s="102">
        <v>0</v>
      </c>
      <c r="M49" s="39">
        <v>0</v>
      </c>
      <c r="N49" s="39">
        <v>0</v>
      </c>
      <c r="O49" s="39">
        <v>0</v>
      </c>
      <c r="P49" s="39">
        <v>0</v>
      </c>
      <c r="Q49" s="92">
        <v>275</v>
      </c>
      <c r="R49" s="92">
        <v>285</v>
      </c>
    </row>
    <row r="50" spans="1:18" x14ac:dyDescent="0.2">
      <c r="A50" s="145"/>
      <c r="B50" s="180"/>
      <c r="C50" s="161"/>
      <c r="D50" s="10" t="s">
        <v>26</v>
      </c>
      <c r="E50" s="49">
        <v>125</v>
      </c>
      <c r="F50" s="49">
        <v>125</v>
      </c>
      <c r="G50" s="52">
        <v>0</v>
      </c>
      <c r="H50" s="52">
        <v>0</v>
      </c>
      <c r="I50" s="103">
        <v>125</v>
      </c>
      <c r="J50" s="103">
        <v>125</v>
      </c>
      <c r="K50" s="102">
        <v>0</v>
      </c>
      <c r="L50" s="102">
        <v>0</v>
      </c>
      <c r="M50" s="39">
        <v>0</v>
      </c>
      <c r="N50" s="39">
        <v>0</v>
      </c>
      <c r="O50" s="39">
        <v>0</v>
      </c>
      <c r="P50" s="39">
        <v>0</v>
      </c>
      <c r="Q50" s="39">
        <v>130</v>
      </c>
      <c r="R50" s="39">
        <v>130</v>
      </c>
    </row>
    <row r="51" spans="1:18" x14ac:dyDescent="0.2">
      <c r="A51" s="145"/>
      <c r="B51" s="180"/>
      <c r="C51" s="161"/>
      <c r="D51" s="10" t="s">
        <v>12</v>
      </c>
      <c r="E51" s="46">
        <v>285</v>
      </c>
      <c r="F51" s="46">
        <v>285</v>
      </c>
      <c r="G51" s="52">
        <v>0</v>
      </c>
      <c r="H51" s="52">
        <v>0</v>
      </c>
      <c r="I51" s="103">
        <v>285</v>
      </c>
      <c r="J51" s="103">
        <v>285</v>
      </c>
      <c r="K51" s="102">
        <v>0</v>
      </c>
      <c r="L51" s="102">
        <v>0</v>
      </c>
      <c r="M51" s="39">
        <v>0</v>
      </c>
      <c r="N51" s="39">
        <v>0</v>
      </c>
      <c r="O51" s="39">
        <v>0</v>
      </c>
      <c r="P51" s="39">
        <v>0</v>
      </c>
      <c r="Q51" s="39">
        <v>350</v>
      </c>
      <c r="R51" s="39">
        <v>350</v>
      </c>
    </row>
    <row r="52" spans="1:18" x14ac:dyDescent="0.2">
      <c r="A52" s="145"/>
      <c r="B52" s="180"/>
      <c r="C52" s="161"/>
      <c r="D52" s="10" t="s">
        <v>11</v>
      </c>
      <c r="E52" s="79">
        <v>0</v>
      </c>
      <c r="F52" s="79">
        <v>0</v>
      </c>
      <c r="G52" s="52">
        <v>0</v>
      </c>
      <c r="H52" s="52">
        <v>0</v>
      </c>
      <c r="I52" s="103">
        <v>0</v>
      </c>
      <c r="J52" s="103">
        <v>0</v>
      </c>
      <c r="K52" s="103">
        <v>0</v>
      </c>
      <c r="L52" s="103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</row>
    <row r="53" spans="1:18" x14ac:dyDescent="0.2">
      <c r="A53" s="145"/>
      <c r="B53" s="180"/>
      <c r="C53" s="161"/>
      <c r="D53" s="10" t="s">
        <v>23</v>
      </c>
      <c r="E53" s="79">
        <v>0</v>
      </c>
      <c r="F53" s="79">
        <v>0</v>
      </c>
      <c r="G53" s="52">
        <v>0</v>
      </c>
      <c r="H53" s="52">
        <v>0</v>
      </c>
      <c r="I53" s="103">
        <v>25</v>
      </c>
      <c r="J53" s="103">
        <v>25</v>
      </c>
      <c r="K53" s="103">
        <v>0</v>
      </c>
      <c r="L53" s="103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</row>
    <row r="54" spans="1:18" x14ac:dyDescent="0.2">
      <c r="A54" s="145"/>
      <c r="B54" s="180"/>
      <c r="C54" s="161"/>
      <c r="D54" s="10" t="s">
        <v>24</v>
      </c>
      <c r="E54" s="46">
        <v>234.98</v>
      </c>
      <c r="F54" s="46">
        <v>234.98</v>
      </c>
      <c r="G54" s="52">
        <v>0</v>
      </c>
      <c r="H54" s="52">
        <v>0</v>
      </c>
      <c r="I54" s="103">
        <v>0</v>
      </c>
      <c r="J54" s="103">
        <v>0</v>
      </c>
      <c r="K54" s="103">
        <v>0</v>
      </c>
      <c r="L54" s="103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</row>
    <row r="55" spans="1:18" x14ac:dyDescent="0.2">
      <c r="A55" s="145"/>
      <c r="B55" s="180"/>
      <c r="C55" s="162"/>
      <c r="D55" s="10" t="s">
        <v>16</v>
      </c>
      <c r="E55" s="46">
        <v>597.69000000000005</v>
      </c>
      <c r="F55" s="46">
        <v>597.69000000000005</v>
      </c>
      <c r="G55" s="52">
        <v>0</v>
      </c>
      <c r="H55" s="52">
        <v>0</v>
      </c>
      <c r="I55" s="103">
        <v>676.35</v>
      </c>
      <c r="J55" s="103">
        <v>676.35</v>
      </c>
      <c r="K55" s="103">
        <v>0</v>
      </c>
      <c r="L55" s="103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</row>
    <row r="56" spans="1:18" ht="13.5" thickBot="1" x14ac:dyDescent="0.25">
      <c r="A56" s="146"/>
      <c r="B56" s="181"/>
      <c r="C56" s="6" t="s">
        <v>13</v>
      </c>
      <c r="D56" s="7" t="s">
        <v>14</v>
      </c>
      <c r="E56" s="12">
        <v>2227.35</v>
      </c>
      <c r="F56" s="12">
        <v>2207.35</v>
      </c>
      <c r="G56" s="28">
        <v>0</v>
      </c>
      <c r="H56" s="28">
        <v>20</v>
      </c>
      <c r="I56" s="8">
        <v>2035.65</v>
      </c>
      <c r="J56" s="8">
        <v>2035.65</v>
      </c>
      <c r="K56" s="8">
        <v>0</v>
      </c>
      <c r="L56" s="8">
        <v>0</v>
      </c>
      <c r="M56" s="56">
        <v>0</v>
      </c>
      <c r="N56" s="56">
        <v>0</v>
      </c>
      <c r="O56" s="56">
        <v>0</v>
      </c>
      <c r="P56" s="56">
        <v>0</v>
      </c>
      <c r="Q56" s="56">
        <v>755</v>
      </c>
      <c r="R56" s="56">
        <f>SUM(R49:R55)</f>
        <v>765</v>
      </c>
    </row>
    <row r="57" spans="1:18" ht="13.5" customHeight="1" thickBot="1" x14ac:dyDescent="0.25">
      <c r="A57" s="141" t="s">
        <v>17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3"/>
    </row>
    <row r="58" spans="1:18" ht="12.75" customHeight="1" x14ac:dyDescent="0.2">
      <c r="A58" s="176" t="s">
        <v>18</v>
      </c>
      <c r="B58" s="177"/>
      <c r="C58" s="178"/>
      <c r="D58" s="17" t="s">
        <v>10</v>
      </c>
      <c r="E58" s="96">
        <f>(E9+E17+E32+E41+E49+E24)</f>
        <v>20626.315000000002</v>
      </c>
      <c r="F58" s="96">
        <f t="shared" ref="F58:R58" si="0">(F9+F17+F32+F41+F49+F24)</f>
        <v>19571.528999999999</v>
      </c>
      <c r="G58" s="96">
        <f t="shared" si="0"/>
        <v>7239.9360000000006</v>
      </c>
      <c r="H58" s="96">
        <f t="shared" si="0"/>
        <v>1054.7860000000001</v>
      </c>
      <c r="I58" s="104">
        <f t="shared" si="0"/>
        <v>19725.740000000002</v>
      </c>
      <c r="J58" s="104">
        <f>(J9+J17+J32+J41+J49+J24)</f>
        <v>19442.79</v>
      </c>
      <c r="K58" s="104">
        <f t="shared" si="0"/>
        <v>8888.93</v>
      </c>
      <c r="L58" s="104">
        <f t="shared" si="0"/>
        <v>282.95</v>
      </c>
      <c r="M58" s="40">
        <f t="shared" si="0"/>
        <v>0</v>
      </c>
      <c r="N58" s="40">
        <f t="shared" si="0"/>
        <v>0</v>
      </c>
      <c r="O58" s="40">
        <f t="shared" si="0"/>
        <v>0</v>
      </c>
      <c r="P58" s="40">
        <f t="shared" si="0"/>
        <v>0</v>
      </c>
      <c r="Q58" s="40">
        <f t="shared" si="0"/>
        <v>18729.310000000001</v>
      </c>
      <c r="R58" s="43">
        <f t="shared" si="0"/>
        <v>18131.61</v>
      </c>
    </row>
    <row r="59" spans="1:18" x14ac:dyDescent="0.2">
      <c r="A59" s="134" t="s">
        <v>21</v>
      </c>
      <c r="B59" s="135"/>
      <c r="C59" s="136"/>
      <c r="D59" s="18" t="s">
        <v>16</v>
      </c>
      <c r="E59" s="96">
        <f t="shared" ref="E59:R59" si="1">(E14+E18+E333+E25+E39+E47+E55)</f>
        <v>2006.134</v>
      </c>
      <c r="F59" s="96">
        <f t="shared" si="1"/>
        <v>1775.5239999999999</v>
      </c>
      <c r="G59" s="96">
        <f t="shared" si="1"/>
        <v>20.260000000000002</v>
      </c>
      <c r="H59" s="96">
        <f t="shared" si="1"/>
        <v>230.60000000000002</v>
      </c>
      <c r="I59" s="104">
        <f>(I14+I18+I333+I25+I39+I55+I46)</f>
        <v>4449.5599999999995</v>
      </c>
      <c r="J59" s="104">
        <f t="shared" ref="J59:L59" si="2">(J14+J18+J333+J25+J39+J55+J46)</f>
        <v>4280.3099999999995</v>
      </c>
      <c r="K59" s="104">
        <f t="shared" si="2"/>
        <v>20.149999999999999</v>
      </c>
      <c r="L59" s="104">
        <f t="shared" si="2"/>
        <v>169.25</v>
      </c>
      <c r="M59" s="40">
        <f t="shared" si="1"/>
        <v>0</v>
      </c>
      <c r="N59" s="40">
        <f t="shared" si="1"/>
        <v>0</v>
      </c>
      <c r="O59" s="40">
        <f t="shared" si="1"/>
        <v>0</v>
      </c>
      <c r="P59" s="40">
        <f t="shared" si="1"/>
        <v>0</v>
      </c>
      <c r="Q59" s="40">
        <f t="shared" si="1"/>
        <v>457.5</v>
      </c>
      <c r="R59" s="43">
        <f t="shared" si="1"/>
        <v>53</v>
      </c>
    </row>
    <row r="60" spans="1:18" ht="12.75" customHeight="1" x14ac:dyDescent="0.2">
      <c r="A60" s="135" t="s">
        <v>40</v>
      </c>
      <c r="B60" s="171"/>
      <c r="C60" s="172"/>
      <c r="D60" s="18" t="s">
        <v>23</v>
      </c>
      <c r="E60" s="96">
        <f>(E12+E26+E34+E45+E53)</f>
        <v>7894.4759999999997</v>
      </c>
      <c r="F60" s="96">
        <f t="shared" ref="F60:R60" si="3">(F12+F26+F34+F45+F53)</f>
        <v>7894.4759999999997</v>
      </c>
      <c r="G60" s="96">
        <f t="shared" si="3"/>
        <v>347.89800000000002</v>
      </c>
      <c r="H60" s="96">
        <f t="shared" si="3"/>
        <v>0</v>
      </c>
      <c r="I60" s="104">
        <f t="shared" si="3"/>
        <v>7992.56</v>
      </c>
      <c r="J60" s="106">
        <f>(J12+J26+J34+J45+J53)</f>
        <v>7748.56</v>
      </c>
      <c r="K60" s="104">
        <f t="shared" si="3"/>
        <v>408.01</v>
      </c>
      <c r="L60" s="104">
        <f>(L12+L26+L34+L45+L53)</f>
        <v>244</v>
      </c>
      <c r="M60" s="40">
        <f t="shared" si="3"/>
        <v>0</v>
      </c>
      <c r="N60" s="40">
        <f t="shared" si="3"/>
        <v>0</v>
      </c>
      <c r="O60" s="40">
        <f t="shared" si="3"/>
        <v>0</v>
      </c>
      <c r="P60" s="40">
        <f t="shared" si="3"/>
        <v>0</v>
      </c>
      <c r="Q60" s="40">
        <f t="shared" si="3"/>
        <v>9059.5499999999993</v>
      </c>
      <c r="R60" s="43">
        <f t="shared" si="3"/>
        <v>8015.25</v>
      </c>
    </row>
    <row r="61" spans="1:18" x14ac:dyDescent="0.2">
      <c r="A61" s="134" t="s">
        <v>19</v>
      </c>
      <c r="B61" s="135"/>
      <c r="C61" s="136"/>
      <c r="D61" s="18" t="s">
        <v>15</v>
      </c>
      <c r="E61" s="96">
        <f>(E19)</f>
        <v>6118.01</v>
      </c>
      <c r="F61" s="96">
        <f t="shared" ref="F61:R61" si="4">(F19)</f>
        <v>6110.31</v>
      </c>
      <c r="G61" s="96">
        <f t="shared" si="4"/>
        <v>4555.26</v>
      </c>
      <c r="H61" s="96">
        <f t="shared" si="4"/>
        <v>7.7</v>
      </c>
      <c r="I61" s="104">
        <f t="shared" si="4"/>
        <v>6332.9</v>
      </c>
      <c r="J61" s="104">
        <f t="shared" si="4"/>
        <v>6327.65</v>
      </c>
      <c r="K61" s="104">
        <f t="shared" si="4"/>
        <v>6091.48</v>
      </c>
      <c r="L61" s="104">
        <f t="shared" si="4"/>
        <v>5.25</v>
      </c>
      <c r="M61" s="40">
        <f t="shared" si="4"/>
        <v>0</v>
      </c>
      <c r="N61" s="40">
        <f t="shared" si="4"/>
        <v>0</v>
      </c>
      <c r="O61" s="40">
        <f t="shared" si="4"/>
        <v>0</v>
      </c>
      <c r="P61" s="40">
        <f t="shared" si="4"/>
        <v>0</v>
      </c>
      <c r="Q61" s="40">
        <f t="shared" si="4"/>
        <v>6364</v>
      </c>
      <c r="R61" s="43">
        <f t="shared" si="4"/>
        <v>6439</v>
      </c>
    </row>
    <row r="62" spans="1:18" x14ac:dyDescent="0.2">
      <c r="A62" s="134" t="s">
        <v>20</v>
      </c>
      <c r="B62" s="135"/>
      <c r="C62" s="136"/>
      <c r="D62" s="19" t="s">
        <v>11</v>
      </c>
      <c r="E62" s="96">
        <f>(E52+E44+E36+E28+E22+U20+E11)</f>
        <v>1092.0360000000001</v>
      </c>
      <c r="F62" s="96">
        <f t="shared" ref="F62:I62" si="5">(F52+F44+F36+F28+F22+V20+F11)</f>
        <v>1059.2856499999998</v>
      </c>
      <c r="G62" s="96">
        <f t="shared" si="5"/>
        <v>172.62</v>
      </c>
      <c r="H62" s="96">
        <f t="shared" si="5"/>
        <v>32.750350000000005</v>
      </c>
      <c r="I62" s="104">
        <f t="shared" si="5"/>
        <v>1256.3200000000002</v>
      </c>
      <c r="J62" s="104">
        <f t="shared" ref="J62" si="6">(J52+J44+J36+J28+J22+Z20+J11)</f>
        <v>1226.27</v>
      </c>
      <c r="K62" s="104">
        <f t="shared" ref="K62" si="7">(K52+K44+K36+K28+K22+AA20+K11)</f>
        <v>309.63</v>
      </c>
      <c r="L62" s="104">
        <f t="shared" ref="L62" si="8">(L52+L44+L36+L28+L22+AB20+L11)</f>
        <v>30.05</v>
      </c>
      <c r="M62" s="40">
        <f t="shared" ref="M62" si="9">(M52+M44+M36+M28+M22+AC20+M11)</f>
        <v>0</v>
      </c>
      <c r="N62" s="40">
        <f t="shared" ref="N62" si="10">(N52+N44+N36+N28+N22+AD20+N11)</f>
        <v>0</v>
      </c>
      <c r="O62" s="40">
        <f t="shared" ref="O62" si="11">(O52+O44+O36+O28+O22+AE20+O11)</f>
        <v>0</v>
      </c>
      <c r="P62" s="40">
        <f t="shared" ref="P62" si="12">(P52+P44+P36+P28+P22+AF20+P11)</f>
        <v>0</v>
      </c>
      <c r="Q62" s="40">
        <f t="shared" ref="Q62" si="13">(Q52+Q44+Q36+Q28+Q22+AG20+Q11)</f>
        <v>1379.26</v>
      </c>
      <c r="R62" s="43">
        <f t="shared" ref="R62" si="14">(R52+R44+R36+R28+R22+AH20+R11)</f>
        <v>1386.92</v>
      </c>
    </row>
    <row r="63" spans="1:18" x14ac:dyDescent="0.2">
      <c r="A63" s="153" t="s">
        <v>34</v>
      </c>
      <c r="B63" s="154"/>
      <c r="C63" s="154"/>
      <c r="D63" s="19" t="s">
        <v>24</v>
      </c>
      <c r="E63" s="96">
        <f>(E54+E30+E15+E38+E20+E47)</f>
        <v>883.26700000000005</v>
      </c>
      <c r="F63" s="96">
        <f t="shared" ref="F63:R63" si="15">(F54+F30+F15+F38+F20+F47)</f>
        <v>883.26700000000005</v>
      </c>
      <c r="G63" s="96">
        <f t="shared" si="15"/>
        <v>0</v>
      </c>
      <c r="H63" s="96">
        <f t="shared" si="15"/>
        <v>0</v>
      </c>
      <c r="I63" s="104">
        <f t="shared" si="15"/>
        <v>623.33000000000004</v>
      </c>
      <c r="J63" s="104">
        <f t="shared" si="15"/>
        <v>600.83000000000004</v>
      </c>
      <c r="K63" s="104">
        <f t="shared" si="15"/>
        <v>0</v>
      </c>
      <c r="L63" s="104">
        <f t="shared" si="15"/>
        <v>22.5</v>
      </c>
      <c r="M63" s="40">
        <f t="shared" si="15"/>
        <v>0</v>
      </c>
      <c r="N63" s="40">
        <f t="shared" si="15"/>
        <v>0</v>
      </c>
      <c r="O63" s="40">
        <f t="shared" si="15"/>
        <v>0</v>
      </c>
      <c r="P63" s="40">
        <f t="shared" si="15"/>
        <v>0</v>
      </c>
      <c r="Q63" s="40">
        <f t="shared" si="15"/>
        <v>266.73</v>
      </c>
      <c r="R63" s="43">
        <f t="shared" si="15"/>
        <v>267.23</v>
      </c>
    </row>
    <row r="64" spans="1:18" x14ac:dyDescent="0.2">
      <c r="A64" s="163" t="s">
        <v>33</v>
      </c>
      <c r="B64" s="164"/>
      <c r="C64" s="164"/>
      <c r="D64" s="20" t="s">
        <v>12</v>
      </c>
      <c r="E64" s="96">
        <f>(E51+E43+E37+E21+E10)</f>
        <v>4631.8617999999997</v>
      </c>
      <c r="F64" s="96">
        <f t="shared" ref="F64:R64" si="16">(F51+F43+F37+F21+F10)</f>
        <v>4554.6818000000003</v>
      </c>
      <c r="G64" s="96">
        <f t="shared" si="16"/>
        <v>1067.42066</v>
      </c>
      <c r="H64" s="96">
        <f t="shared" si="16"/>
        <v>77.19</v>
      </c>
      <c r="I64" s="104">
        <f t="shared" si="16"/>
        <v>2767.1800000000003</v>
      </c>
      <c r="J64" s="104">
        <f t="shared" si="16"/>
        <v>2767.1800000000003</v>
      </c>
      <c r="K64" s="104">
        <f t="shared" si="16"/>
        <v>1513.48</v>
      </c>
      <c r="L64" s="104">
        <f t="shared" si="16"/>
        <v>0</v>
      </c>
      <c r="M64" s="40">
        <f t="shared" si="16"/>
        <v>0</v>
      </c>
      <c r="N64" s="40">
        <f t="shared" si="16"/>
        <v>0</v>
      </c>
      <c r="O64" s="40">
        <f t="shared" si="16"/>
        <v>0</v>
      </c>
      <c r="P64" s="40">
        <f t="shared" si="16"/>
        <v>0</v>
      </c>
      <c r="Q64" s="40">
        <f t="shared" si="16"/>
        <v>2968.0699999999997</v>
      </c>
      <c r="R64" s="43">
        <f t="shared" si="16"/>
        <v>3009.4</v>
      </c>
    </row>
    <row r="65" spans="1:19" x14ac:dyDescent="0.2">
      <c r="A65" s="134" t="s">
        <v>37</v>
      </c>
      <c r="B65" s="135"/>
      <c r="C65" s="136"/>
      <c r="D65" s="20" t="s">
        <v>25</v>
      </c>
      <c r="E65" s="96">
        <f>(E29+E35+E42)</f>
        <v>1632.9</v>
      </c>
      <c r="F65" s="96">
        <f t="shared" ref="F65:R65" si="17">(F29+F35+F42)</f>
        <v>1632.9</v>
      </c>
      <c r="G65" s="96">
        <f t="shared" si="17"/>
        <v>0</v>
      </c>
      <c r="H65" s="96">
        <f t="shared" si="17"/>
        <v>0</v>
      </c>
      <c r="I65" s="104">
        <f t="shared" si="17"/>
        <v>0</v>
      </c>
      <c r="J65" s="104">
        <f t="shared" si="17"/>
        <v>0</v>
      </c>
      <c r="K65" s="104">
        <f t="shared" si="17"/>
        <v>0</v>
      </c>
      <c r="L65" s="104">
        <f t="shared" si="17"/>
        <v>0</v>
      </c>
      <c r="M65" s="40">
        <f t="shared" si="17"/>
        <v>0</v>
      </c>
      <c r="N65" s="40">
        <f t="shared" si="17"/>
        <v>0</v>
      </c>
      <c r="O65" s="40">
        <f t="shared" si="17"/>
        <v>0</v>
      </c>
      <c r="P65" s="40">
        <f t="shared" si="17"/>
        <v>0</v>
      </c>
      <c r="Q65" s="40">
        <f t="shared" si="17"/>
        <v>0</v>
      </c>
      <c r="R65" s="43">
        <f t="shared" si="17"/>
        <v>0</v>
      </c>
    </row>
    <row r="66" spans="1:19" ht="12.75" customHeight="1" x14ac:dyDescent="0.2">
      <c r="A66" s="35"/>
      <c r="B66" s="36"/>
      <c r="C66" s="37"/>
      <c r="D66" s="20" t="s">
        <v>47</v>
      </c>
      <c r="E66" s="97">
        <f t="shared" ref="E66:M66" si="18">E52</f>
        <v>0</v>
      </c>
      <c r="F66" s="97">
        <f t="shared" si="18"/>
        <v>0</v>
      </c>
      <c r="G66" s="97">
        <f t="shared" si="18"/>
        <v>0</v>
      </c>
      <c r="H66" s="97">
        <f t="shared" si="18"/>
        <v>0</v>
      </c>
      <c r="I66" s="105">
        <f t="shared" si="18"/>
        <v>0</v>
      </c>
      <c r="J66" s="105">
        <f t="shared" si="18"/>
        <v>0</v>
      </c>
      <c r="K66" s="105">
        <f t="shared" si="18"/>
        <v>0</v>
      </c>
      <c r="L66" s="105">
        <f t="shared" si="18"/>
        <v>0</v>
      </c>
      <c r="M66" s="41">
        <f t="shared" si="18"/>
        <v>0</v>
      </c>
      <c r="N66" s="41">
        <f t="shared" ref="N66:P66" si="19">N52</f>
        <v>0</v>
      </c>
      <c r="O66" s="41">
        <f t="shared" si="19"/>
        <v>0</v>
      </c>
      <c r="P66" s="41">
        <f t="shared" si="19"/>
        <v>0</v>
      </c>
      <c r="Q66" s="41">
        <f>Q52</f>
        <v>0</v>
      </c>
      <c r="R66" s="44">
        <f>R52</f>
        <v>0</v>
      </c>
    </row>
    <row r="67" spans="1:19" ht="24.75" customHeight="1" x14ac:dyDescent="0.2">
      <c r="A67" s="134" t="s">
        <v>35</v>
      </c>
      <c r="B67" s="135"/>
      <c r="C67" s="136"/>
      <c r="D67" s="21" t="s">
        <v>38</v>
      </c>
      <c r="E67" s="98">
        <f t="shared" ref="E67:M67" si="20">(E33+E13)</f>
        <v>0</v>
      </c>
      <c r="F67" s="98">
        <f t="shared" si="20"/>
        <v>0</v>
      </c>
      <c r="G67" s="98">
        <f t="shared" si="20"/>
        <v>0</v>
      </c>
      <c r="H67" s="98">
        <f t="shared" si="20"/>
        <v>0</v>
      </c>
      <c r="I67" s="106">
        <f t="shared" si="20"/>
        <v>0</v>
      </c>
      <c r="J67" s="106">
        <f t="shared" si="20"/>
        <v>0</v>
      </c>
      <c r="K67" s="106">
        <f t="shared" si="20"/>
        <v>0</v>
      </c>
      <c r="L67" s="106">
        <f t="shared" si="20"/>
        <v>0</v>
      </c>
      <c r="M67" s="42">
        <f t="shared" si="20"/>
        <v>0</v>
      </c>
      <c r="N67" s="42">
        <f t="shared" ref="N67:P67" si="21">(N33+N13)</f>
        <v>0</v>
      </c>
      <c r="O67" s="42">
        <f t="shared" si="21"/>
        <v>0</v>
      </c>
      <c r="P67" s="42">
        <f t="shared" si="21"/>
        <v>0</v>
      </c>
      <c r="Q67" s="42">
        <f>(Q33+Q13)</f>
        <v>0</v>
      </c>
      <c r="R67" s="45">
        <f>(R33+R13)</f>
        <v>0</v>
      </c>
    </row>
    <row r="68" spans="1:19" ht="21" customHeight="1" x14ac:dyDescent="0.2">
      <c r="A68" s="153" t="s">
        <v>36</v>
      </c>
      <c r="B68" s="154"/>
      <c r="C68" s="154"/>
      <c r="D68" s="10" t="s">
        <v>26</v>
      </c>
      <c r="E68" s="97">
        <f t="shared" ref="E68:R68" si="22">(E50)</f>
        <v>125</v>
      </c>
      <c r="F68" s="97">
        <f t="shared" si="22"/>
        <v>125</v>
      </c>
      <c r="G68" s="97">
        <f t="shared" si="22"/>
        <v>0</v>
      </c>
      <c r="H68" s="97">
        <f t="shared" si="22"/>
        <v>0</v>
      </c>
      <c r="I68" s="105">
        <f t="shared" si="22"/>
        <v>125</v>
      </c>
      <c r="J68" s="105">
        <f t="shared" si="22"/>
        <v>125</v>
      </c>
      <c r="K68" s="105">
        <f t="shared" si="22"/>
        <v>0</v>
      </c>
      <c r="L68" s="105">
        <f t="shared" si="22"/>
        <v>0</v>
      </c>
      <c r="M68" s="41">
        <f t="shared" si="22"/>
        <v>0</v>
      </c>
      <c r="N68" s="41">
        <f t="shared" si="22"/>
        <v>0</v>
      </c>
      <c r="O68" s="41">
        <f t="shared" si="22"/>
        <v>0</v>
      </c>
      <c r="P68" s="41">
        <f t="shared" si="22"/>
        <v>0</v>
      </c>
      <c r="Q68" s="41">
        <f t="shared" si="22"/>
        <v>130</v>
      </c>
      <c r="R68" s="44">
        <f t="shared" si="22"/>
        <v>130</v>
      </c>
    </row>
    <row r="69" spans="1:19" ht="13.5" thickBot="1" x14ac:dyDescent="0.25">
      <c r="A69" s="131" t="s">
        <v>22</v>
      </c>
      <c r="B69" s="132"/>
      <c r="C69" s="132"/>
      <c r="D69" s="9"/>
      <c r="E69" s="23">
        <f>SUM(E58:E68)</f>
        <v>45009.999799999998</v>
      </c>
      <c r="F69" s="23">
        <f t="shared" ref="F69:R69" si="23">SUM(F58:F68)</f>
        <v>43606.973449999998</v>
      </c>
      <c r="G69" s="23">
        <f t="shared" si="23"/>
        <v>13403.394660000002</v>
      </c>
      <c r="H69" s="23">
        <f t="shared" si="23"/>
        <v>1403.0263500000001</v>
      </c>
      <c r="I69" s="23">
        <f t="shared" si="23"/>
        <v>43272.590000000004</v>
      </c>
      <c r="J69" s="23">
        <f t="shared" si="23"/>
        <v>42518.59</v>
      </c>
      <c r="K69" s="23">
        <f t="shared" si="23"/>
        <v>17231.68</v>
      </c>
      <c r="L69" s="23">
        <f t="shared" si="23"/>
        <v>754</v>
      </c>
      <c r="M69" s="23">
        <f t="shared" si="23"/>
        <v>0</v>
      </c>
      <c r="N69" s="23">
        <f t="shared" si="23"/>
        <v>0</v>
      </c>
      <c r="O69" s="23">
        <f t="shared" si="23"/>
        <v>0</v>
      </c>
      <c r="P69" s="23">
        <f t="shared" si="23"/>
        <v>0</v>
      </c>
      <c r="Q69" s="23">
        <f>SUM(Q58:Q68)</f>
        <v>39354.420000000006</v>
      </c>
      <c r="R69" s="95">
        <f t="shared" si="23"/>
        <v>37432.410000000003</v>
      </c>
      <c r="S69" s="33"/>
    </row>
    <row r="70" spans="1:19" x14ac:dyDescent="0.2">
      <c r="A70" s="1"/>
      <c r="B70" s="4"/>
      <c r="C70" s="1"/>
      <c r="D70" s="1"/>
      <c r="E70" s="1"/>
      <c r="F70" s="1"/>
      <c r="G70" s="1"/>
      <c r="H70" s="1"/>
      <c r="I70" s="1"/>
      <c r="J70" s="32"/>
      <c r="K70" s="1"/>
      <c r="L70" s="1"/>
      <c r="M70" s="1"/>
      <c r="N70" s="1"/>
      <c r="O70" s="1"/>
    </row>
    <row r="71" spans="1:19" x14ac:dyDescent="0.2">
      <c r="A71" s="5"/>
      <c r="B71" s="1"/>
      <c r="C71" s="1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4"/>
      <c r="J72" s="4"/>
      <c r="K72" s="4"/>
      <c r="L72" s="4"/>
      <c r="M72" s="4"/>
      <c r="N72" s="1"/>
      <c r="O72" s="1"/>
      <c r="P72" s="1"/>
      <c r="Q72" s="1"/>
      <c r="R72" s="1"/>
    </row>
    <row r="73" spans="1:19" x14ac:dyDescent="0.2">
      <c r="A73" s="1"/>
      <c r="B73" s="1"/>
      <c r="C73" s="1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9" x14ac:dyDescent="0.2">
      <c r="A74" s="1"/>
      <c r="B74" s="1"/>
      <c r="C74" s="1"/>
    </row>
  </sheetData>
  <mergeCells count="55">
    <mergeCell ref="A63:C63"/>
    <mergeCell ref="A60:C60"/>
    <mergeCell ref="A17:A23"/>
    <mergeCell ref="B17:B23"/>
    <mergeCell ref="A58:C58"/>
    <mergeCell ref="C49:C55"/>
    <mergeCell ref="B49:B56"/>
    <mergeCell ref="B32:B40"/>
    <mergeCell ref="C32:C39"/>
    <mergeCell ref="A68:C68"/>
    <mergeCell ref="A4:R4"/>
    <mergeCell ref="A41:A48"/>
    <mergeCell ref="B24:B31"/>
    <mergeCell ref="C24:C30"/>
    <mergeCell ref="B41:B48"/>
    <mergeCell ref="C41:C47"/>
    <mergeCell ref="A9:A16"/>
    <mergeCell ref="B9:B16"/>
    <mergeCell ref="A67:C67"/>
    <mergeCell ref="A65:C65"/>
    <mergeCell ref="A64:C64"/>
    <mergeCell ref="Q5:Q8"/>
    <mergeCell ref="A24:A31"/>
    <mergeCell ref="E5:H5"/>
    <mergeCell ref="D5:D8"/>
    <mergeCell ref="A69:C69"/>
    <mergeCell ref="M5:P5"/>
    <mergeCell ref="M6:M8"/>
    <mergeCell ref="A62:C62"/>
    <mergeCell ref="A61:C61"/>
    <mergeCell ref="A59:C59"/>
    <mergeCell ref="P7:P8"/>
    <mergeCell ref="J6:L6"/>
    <mergeCell ref="F7:G7"/>
    <mergeCell ref="C9:C15"/>
    <mergeCell ref="C5:C8"/>
    <mergeCell ref="A57:R57"/>
    <mergeCell ref="A49:A56"/>
    <mergeCell ref="A32:A40"/>
    <mergeCell ref="C17:C22"/>
    <mergeCell ref="A5:A8"/>
    <mergeCell ref="B5:B8"/>
    <mergeCell ref="N1:R1"/>
    <mergeCell ref="I5:L5"/>
    <mergeCell ref="R5:R8"/>
    <mergeCell ref="E6:E8"/>
    <mergeCell ref="F6:H6"/>
    <mergeCell ref="I6:I8"/>
    <mergeCell ref="A2:R2"/>
    <mergeCell ref="A3:R3"/>
    <mergeCell ref="J7:K7"/>
    <mergeCell ref="H7:H8"/>
    <mergeCell ref="N6:P6"/>
    <mergeCell ref="N7:O7"/>
    <mergeCell ref="L7:L8"/>
  </mergeCells>
  <phoneticPr fontId="10" type="noConversion"/>
  <printOptions horizontalCentered="1"/>
  <pageMargins left="0.39370078740157483" right="0.39370078740157483" top="0.98425196850393704" bottom="0.39370078740157483" header="0.59055118110236227" footer="0.51181102362204722"/>
  <pageSetup paperSize="9" scale="84" orientation="landscape" horizontalDpi="300" verticalDpi="300" r:id="rId1"/>
  <headerFooter alignWithMargins="0">
    <oddHeader>&amp;C&amp;P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KEIP01-0032</dc:creator>
  <cp:lastModifiedBy>Gražina Švanienė</cp:lastModifiedBy>
  <cp:lastPrinted>2019-02-18T06:53:10Z</cp:lastPrinted>
  <dcterms:created xsi:type="dcterms:W3CDTF">2011-02-14T11:38:11Z</dcterms:created>
  <dcterms:modified xsi:type="dcterms:W3CDTF">2019-02-18T06:54:41Z</dcterms:modified>
</cp:coreProperties>
</file>