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440" windowHeight="8265" tabRatio="850"/>
  </bookViews>
  <sheets>
    <sheet name="Nuomos sutartys" sheetId="1" r:id="rId1"/>
    <sheet name="Patikėjimo sutartys" sheetId="2" r:id="rId2"/>
    <sheet name="Panaudos sutartys" sheetId="3" r:id="rId3"/>
    <sheet name="Pirkimo - pardavimo sutartys" sheetId="4" r:id="rId4"/>
  </sheets>
  <definedNames>
    <definedName name="_xlnm._FilterDatabase" localSheetId="0" hidden="1">'Nuomos sutartys'!$A$1:$I$38</definedName>
    <definedName name="_xlnm._FilterDatabase" localSheetId="2" hidden="1">'Panaudos sutartys'!$A$1:$H$134</definedName>
  </definedNames>
  <calcPr calcId="145621"/>
</workbook>
</file>

<file path=xl/calcChain.xml><?xml version="1.0" encoding="utf-8"?>
<calcChain xmlns="http://schemas.openxmlformats.org/spreadsheetml/2006/main">
  <c r="D17" i="2" l="1"/>
  <c r="D13" i="2"/>
  <c r="D79" i="3" l="1"/>
  <c r="H2" i="1" l="1"/>
  <c r="D99" i="3" l="1"/>
  <c r="D3" i="2" l="1"/>
  <c r="H11" i="1" l="1"/>
  <c r="H5" i="1" l="1"/>
  <c r="H25" i="1" l="1"/>
  <c r="H24" i="1"/>
  <c r="H23" i="1"/>
  <c r="H22" i="1"/>
  <c r="H21" i="1"/>
  <c r="H20" i="1"/>
  <c r="H18" i="1"/>
  <c r="H17" i="1"/>
  <c r="H16" i="1"/>
  <c r="H14" i="1"/>
  <c r="H4" i="1"/>
  <c r="H3" i="1"/>
</calcChain>
</file>

<file path=xl/sharedStrings.xml><?xml version="1.0" encoding="utf-8"?>
<sst xmlns="http://schemas.openxmlformats.org/spreadsheetml/2006/main" count="852" uniqueCount="447">
  <si>
    <t>Unikalus numeris</t>
  </si>
  <si>
    <t>Teisinis pagrindas</t>
  </si>
  <si>
    <t xml:space="preserve">Eil. Nr. </t>
  </si>
  <si>
    <t>Saulaius Jasilevičiaus įmonė „Sauliaus vaistinė“</t>
  </si>
  <si>
    <t>V. Lašo g. 3, Rokiškis</t>
  </si>
  <si>
    <t>Anykščių kredito unija, KB</t>
  </si>
  <si>
    <t>Vytauto a. 9, Pandėlys</t>
  </si>
  <si>
    <t>Lietuvos radijo ir televizijos centras, AB</t>
  </si>
  <si>
    <t>Artėjus, UAB</t>
  </si>
  <si>
    <t>Respublikos g. 96, Rokiškis</t>
  </si>
  <si>
    <t>Juditos Pernavienės IĮ</t>
  </si>
  <si>
    <t>Sidabrina, UAB</t>
  </si>
  <si>
    <t>Daivida, UAB</t>
  </si>
  <si>
    <t>Kaštonų g. 21, Salos</t>
  </si>
  <si>
    <t>Audrupio paukštynas, ŽŪB</t>
  </si>
  <si>
    <t>Taikos g. 2,  Rokiškis</t>
  </si>
  <si>
    <t>Soti stotelė, MB</t>
  </si>
  <si>
    <t>Rokiškio g. 5, Pandėlys</t>
  </si>
  <si>
    <t>Puodžialaukės g. 1B, Pandėlio m.</t>
  </si>
  <si>
    <t>RTJ, UAB</t>
  </si>
  <si>
    <t>Stoties g. 2, Panemunėlio glž. st.</t>
  </si>
  <si>
    <t>Anilina, UAB</t>
  </si>
  <si>
    <t>Respublikos g. 94, Rokiškis</t>
  </si>
  <si>
    <t>Bruneros, VšĮ</t>
  </si>
  <si>
    <t>Rokiškio rajono ūkininkų sąjunga, Asociacija</t>
  </si>
  <si>
    <t>Nefromeda, UAB</t>
  </si>
  <si>
    <t>Telia Lietuva, AB</t>
  </si>
  <si>
    <t>Stoties g. 4, Panemunėlio glž. st.</t>
  </si>
  <si>
    <t>Liepų g. 2, Kriaunos</t>
  </si>
  <si>
    <t>4400-0279-3004:8116</t>
  </si>
  <si>
    <t>7398-8030-2018</t>
  </si>
  <si>
    <t>7392-6001-6019:0003</t>
  </si>
  <si>
    <t>7398-1014-0019</t>
  </si>
  <si>
    <t>7397-9001-2018</t>
  </si>
  <si>
    <t>7398-5031-2011</t>
  </si>
  <si>
    <t>7395-8014-6012</t>
  </si>
  <si>
    <t>7395-4001-3018</t>
  </si>
  <si>
    <t>4400-1011-5649</t>
  </si>
  <si>
    <t>7396-2011-7019</t>
  </si>
  <si>
    <t>7397-3001-8018</t>
  </si>
  <si>
    <t>7397-2007-2019</t>
  </si>
  <si>
    <t>AV-641</t>
  </si>
  <si>
    <t>Plotas
 kv. m</t>
  </si>
  <si>
    <t>Sutarties šalis</t>
  </si>
  <si>
    <t>Sutarties kaina
 1 kv. m. kaina, Eur</t>
  </si>
  <si>
    <t>AV-785</t>
  </si>
  <si>
    <t>TS-5.109</t>
  </si>
  <si>
    <t>AV-156</t>
  </si>
  <si>
    <t>TS-163</t>
  </si>
  <si>
    <t>TS-241</t>
  </si>
  <si>
    <t>TS-213</t>
  </si>
  <si>
    <t>TS-140</t>
  </si>
  <si>
    <t>AV-823</t>
  </si>
  <si>
    <t>TS-204</t>
  </si>
  <si>
    <t>AV-98</t>
  </si>
  <si>
    <t>TS-22</t>
  </si>
  <si>
    <t>TS-235</t>
  </si>
  <si>
    <t>Nekilnojamo turto adresas</t>
  </si>
  <si>
    <t>Sutarties sudarymo data</t>
  </si>
  <si>
    <t>Sutarties galiojimo data</t>
  </si>
  <si>
    <t>GO Lithuania, UAB</t>
  </si>
  <si>
    <t>Taikos 21a, Rokiškis</t>
  </si>
  <si>
    <t>Bajorkacio, UAB</t>
  </si>
  <si>
    <t>4400-5034-9190</t>
  </si>
  <si>
    <t>TS-211</t>
  </si>
  <si>
    <t>Vytauto g. 25, Rokiškis</t>
  </si>
  <si>
    <t>7393-0003-5012</t>
  </si>
  <si>
    <t>Rokiškio socialinės paramos centras, BĮ</t>
  </si>
  <si>
    <t>AV-517</t>
  </si>
  <si>
    <t>Liepų g. 4, Jūžintai</t>
  </si>
  <si>
    <t>7398-8012-8014</t>
  </si>
  <si>
    <t>7397-7016-9021</t>
  </si>
  <si>
    <t>-</t>
  </si>
  <si>
    <t>Rokiškio vandenys, UAB</t>
  </si>
  <si>
    <t>TS-208</t>
  </si>
  <si>
    <t>Eil. Nr.</t>
  </si>
  <si>
    <t>Nekilnojamojo turto adresas</t>
  </si>
  <si>
    <t>Plotas 
kv. m.</t>
  </si>
  <si>
    <t>Sutarties 
sudarymo
data</t>
  </si>
  <si>
    <t>Sutarties
 galiojimo 
  data</t>
  </si>
  <si>
    <t>Juodupės g. 1A, Rokiškis</t>
  </si>
  <si>
    <t>7398-4000-6013</t>
  </si>
  <si>
    <t>Rokiškio rajono neįgaliųjų draugija, Asociacija</t>
  </si>
  <si>
    <t xml:space="preserve">TS-5.80 </t>
  </si>
  <si>
    <t>Žiobiškio k.</t>
  </si>
  <si>
    <t>7398-7068-6014</t>
  </si>
  <si>
    <t>Rokiškio jaunimo centras, VšĮ</t>
  </si>
  <si>
    <t>TS-11.184</t>
  </si>
  <si>
    <t>4400-0106-9714</t>
  </si>
  <si>
    <t>4400-0106-9758</t>
  </si>
  <si>
    <t>7398-9012-0019</t>
  </si>
  <si>
    <t>4400-0108-6848</t>
  </si>
  <si>
    <t>4400-0108-6864</t>
  </si>
  <si>
    <t>4400-0108-6937</t>
  </si>
  <si>
    <t>Nacionalinės žemės tarnybos prie ŽUM Rokiškio skyrius, BĮ</t>
  </si>
  <si>
    <t>Nacionalinis visuomenės sveikatos centras prie SAM, BĮ</t>
  </si>
  <si>
    <t>7393-2001-2015</t>
  </si>
  <si>
    <t xml:space="preserve">Lietuvos Raudonojo Kryžiaus draugija, Asociacija </t>
  </si>
  <si>
    <t>TS-4.64</t>
  </si>
  <si>
    <t>7393-2001-0064</t>
  </si>
  <si>
    <t>Biržupio g. 4, Lašų k.</t>
  </si>
  <si>
    <t>7399-0013-9019</t>
  </si>
  <si>
    <t>Lašų kaimo bendruomenė, Asociacija</t>
  </si>
  <si>
    <t>Pergalės 2B, Juodupė</t>
  </si>
  <si>
    <t>7398-2004-8517</t>
  </si>
  <si>
    <t>Juodupės komunalinis ūkis, VšĮ</t>
  </si>
  <si>
    <t>TS-13.219</t>
  </si>
  <si>
    <t>7396-9012-8011</t>
  </si>
  <si>
    <t>4400-1452-1781</t>
  </si>
  <si>
    <t>4400-0824-5930</t>
  </si>
  <si>
    <t xml:space="preserve">7399-9003-5010 </t>
  </si>
  <si>
    <t>7399-9003-5020</t>
  </si>
  <si>
    <t>4400-0832-2150</t>
  </si>
  <si>
    <t>4400-0824-6048</t>
  </si>
  <si>
    <t xml:space="preserve"> 4400-0824-6004</t>
  </si>
  <si>
    <t>4400-0419-8134</t>
  </si>
  <si>
    <t>4400-0419-8161</t>
  </si>
  <si>
    <t>Pergalės g. 4A, Juodupė</t>
  </si>
  <si>
    <t>7397-0003-4019</t>
  </si>
  <si>
    <t>Juodupės miestelio ledo ritulio sporto klubas, Asociacija</t>
  </si>
  <si>
    <t>TS-5.90</t>
  </si>
  <si>
    <t>J. Gruodžio g. 33, Rokiškis</t>
  </si>
  <si>
    <t>7399-7003-1033:0002</t>
  </si>
  <si>
    <t xml:space="preserve">Rokiškio rajono vietos veiklos grupė, Asociacija </t>
  </si>
  <si>
    <t>TS-176</t>
  </si>
  <si>
    <t>Kamajų g. 23, Obelių Priemiesčio k.</t>
  </si>
  <si>
    <t>7398-9004-4016</t>
  </si>
  <si>
    <t>Rokiškio rajono savivaldybės priešgaisrinė tarnyba, BĮ</t>
  </si>
  <si>
    <t>TS-4</t>
  </si>
  <si>
    <t>7398-9004-4038</t>
  </si>
  <si>
    <t>Puodžialaukės g. 20, Pandėlys</t>
  </si>
  <si>
    <t>7396-1005-0012</t>
  </si>
  <si>
    <t>7396-1005-0023</t>
  </si>
  <si>
    <t>7396-1005-0034</t>
  </si>
  <si>
    <t>7396-1005-0045</t>
  </si>
  <si>
    <t>7396-1005-0056</t>
  </si>
  <si>
    <t>7396-1005-0067</t>
  </si>
  <si>
    <t>7396-1005-0089</t>
  </si>
  <si>
    <t>7396-1005-0094</t>
  </si>
  <si>
    <t>7396-1005-0078</t>
  </si>
  <si>
    <t>7396-1005-0101</t>
  </si>
  <si>
    <t>Rokiškio psichikos sveikatos centras, VšĮ</t>
  </si>
  <si>
    <t>Panevėžio teritorinė ligonių kasa, BĮ</t>
  </si>
  <si>
    <t>AV-738</t>
  </si>
  <si>
    <t>Ateities g. 5, Laibgalių k.</t>
  </si>
  <si>
    <t>4400-0890-8784</t>
  </si>
  <si>
    <t>Laibgalių bendruomenė, Asociacija</t>
  </si>
  <si>
    <t>TS-58</t>
  </si>
  <si>
    <t>Leono Grigonio g. 6-2, Sėlynės k.</t>
  </si>
  <si>
    <t xml:space="preserve">7394-2000-3012 </t>
  </si>
  <si>
    <t>Sėlynės kaimo bendruomenė, Asociacija</t>
  </si>
  <si>
    <t>Juodupės miestelio bendruomenė, Asociacija</t>
  </si>
  <si>
    <t>Nemunėlio g. 18, Konstantinavos k.</t>
  </si>
  <si>
    <t>7395-1002-2014</t>
  </si>
  <si>
    <t>Konstantinavos bendruomenės santalka, Asociacija</t>
  </si>
  <si>
    <t>Rokiškio g. 21, Gediškių k.</t>
  </si>
  <si>
    <t>7396-3008-8010</t>
  </si>
  <si>
    <t>Kairelių kaimo bendruomenė, Asociacija</t>
  </si>
  <si>
    <t>Panemunio g. 20, Suvainiškio mstl.</t>
  </si>
  <si>
    <t>7393-9029-3017</t>
  </si>
  <si>
    <t>Suvainiškio kaimo bendruomenė, Asociacija</t>
  </si>
  <si>
    <t>Stoties g. 4, Panemunėlio gel. st.</t>
  </si>
  <si>
    <t>Panemunėlio geležinkelio stoties kaimo bendruomenė, Asociacija</t>
  </si>
  <si>
    <t xml:space="preserve">Ragelių g. 11, Ragelių k., </t>
  </si>
  <si>
    <t>7397-3004-2012</t>
  </si>
  <si>
    <t>Ragelių kaimo bendruomenė, Asociacija</t>
  </si>
  <si>
    <t>Plačiajuostis internetas, VšĮ</t>
  </si>
  <si>
    <t>AV-450</t>
  </si>
  <si>
    <t>Pergalės g. 8B, Juodupė</t>
  </si>
  <si>
    <t>7396-6014-9019</t>
  </si>
  <si>
    <t>J. O. Širvydo g. 31, Jūžintai</t>
  </si>
  <si>
    <t>7397-0013-4014</t>
  </si>
  <si>
    <t xml:space="preserve">Vytauto g. 9, Pandėlys </t>
  </si>
  <si>
    <t>Paliepio g. 13, Kazliškis</t>
  </si>
  <si>
    <t>7393-4004-2010</t>
  </si>
  <si>
    <t>Vilniaus g. 4, Kamajai</t>
  </si>
  <si>
    <t>7396-6007-4017</t>
  </si>
  <si>
    <t xml:space="preserve"> AV-854</t>
  </si>
  <si>
    <t>TS-200</t>
  </si>
  <si>
    <t>Rokiškio jaunimo organizacijų sąjunga „Apvalus stalas“, Asociacija</t>
  </si>
  <si>
    <t>TS-172</t>
  </si>
  <si>
    <t>7397-6022-9016</t>
  </si>
  <si>
    <t>Rokiškio rajono Onuškio kaimo bendruomenė, Asociacija</t>
  </si>
  <si>
    <t>TS-59; VS-149</t>
  </si>
  <si>
    <t>Vytauto g. 39A, Rokiškis</t>
  </si>
  <si>
    <t>7393-5001-8034</t>
  </si>
  <si>
    <t>AV-499</t>
  </si>
  <si>
    <t>7393-5001-8023</t>
  </si>
  <si>
    <t xml:space="preserve">Rokiškio socialinės paramos centras, BĮ </t>
  </si>
  <si>
    <t xml:space="preserve"> AV-748</t>
  </si>
  <si>
    <t>Šilelio g. 7, Kazliškio k.</t>
  </si>
  <si>
    <t>4400-0110-0934</t>
  </si>
  <si>
    <t>Kazliškio kooperacijos užimtumo centras, Asociacija</t>
  </si>
  <si>
    <t>TS-201</t>
  </si>
  <si>
    <t>4400-0110-0967</t>
  </si>
  <si>
    <t>7393-8018-4018</t>
  </si>
  <si>
    <t>4400-0110-1012</t>
  </si>
  <si>
    <t>4400-0110-1053</t>
  </si>
  <si>
    <t>4400-0110-1264</t>
  </si>
  <si>
    <t>AV-47</t>
  </si>
  <si>
    <t>Kamajų g. 11, Panemunėlio glž. st.</t>
  </si>
  <si>
    <t>7396-4009-6017</t>
  </si>
  <si>
    <t>Dariaus ir Girėno g. 6, Obeliai</t>
  </si>
  <si>
    <t>73/978-0043-01-0</t>
  </si>
  <si>
    <t>Obelių bendruomenės centras, Asociacija</t>
  </si>
  <si>
    <t>TS-91</t>
  </si>
  <si>
    <t>Taikos g. 17B, Rokiškis</t>
  </si>
  <si>
    <t>4400-1072-5736</t>
  </si>
  <si>
    <t>Rokiškio Juozo Tūbelio progimnazija, BĮ</t>
  </si>
  <si>
    <t>7399-7003-1044:0002</t>
  </si>
  <si>
    <t>Rokiškio rajono savivaldybės visuomenės sveikatos biuras, BĮ</t>
  </si>
  <si>
    <t>7399-7003-1100:0003</t>
  </si>
  <si>
    <t>Rokiškio Juozo Tumo-Vaižganto gimnazija, BĮ</t>
  </si>
  <si>
    <t>Rokiškio mokykla-darželis „Ąžuoliukas“, BĮ</t>
  </si>
  <si>
    <t>J. Biliūno g. 2, Rokiškis</t>
  </si>
  <si>
    <t>7398-7000-8010</t>
  </si>
  <si>
    <t>Rokiškio rajono savivaldybės pedagoginė psichologinė tarnyba, BĮ</t>
  </si>
  <si>
    <t>AV-585</t>
  </si>
  <si>
    <t>Vilties g. 2, Žiobiškis</t>
  </si>
  <si>
    <t>7398-8009-9012</t>
  </si>
  <si>
    <t>Rokiškio rajono ugniagesių savanorių draugija, Asociacija</t>
  </si>
  <si>
    <t>Sartų g. 19, Kriaunų k.</t>
  </si>
  <si>
    <t>4400-0110-2429</t>
  </si>
  <si>
    <t>Kriaunų kaimo bendruomenė, Asociacija</t>
  </si>
  <si>
    <t>Nemunėlio g. 3A, Panemunėlio mstl.</t>
  </si>
  <si>
    <t>7398-5015-9012</t>
  </si>
  <si>
    <t>Panemunėlio miestelio bendruomenė, Asociacija</t>
  </si>
  <si>
    <t>TS-209</t>
  </si>
  <si>
    <t>Pušyno g. 2, Bajorų k.</t>
  </si>
  <si>
    <t>4400-1244-3319</t>
  </si>
  <si>
    <t>Rokiškio kaimiškosios seniūnijos Bajorų kaimo bendruomenė, Asociacija</t>
  </si>
  <si>
    <t>TS-265</t>
  </si>
  <si>
    <t>Taikos g. 11, Antanašės k.</t>
  </si>
  <si>
    <t>7398-2007-9014</t>
  </si>
  <si>
    <t>Antanašės kaimo bendruomenės centras, Asociacija</t>
  </si>
  <si>
    <t>Šviesos g. 1, Sriubiškių k.</t>
  </si>
  <si>
    <t>4400-1040-0696</t>
  </si>
  <si>
    <t>Sriubiškių kaimo bendruomenė, Asociacija</t>
  </si>
  <si>
    <t>Motociklistų klubas "BY FORCE", Asociacija</t>
  </si>
  <si>
    <t>TS-10</t>
  </si>
  <si>
    <t>Vytauto g. 24-2, Rokiškis</t>
  </si>
  <si>
    <t>7393-0003-5034:0002</t>
  </si>
  <si>
    <t>TS-236</t>
  </si>
  <si>
    <t>Juodupės g. 24-1, Rokiškis</t>
  </si>
  <si>
    <t>7393-0003-5034:0001</t>
  </si>
  <si>
    <t>AV-113</t>
  </si>
  <si>
    <t>Juodupės g. 24-3, Rokiškis</t>
  </si>
  <si>
    <t>7393-0003-5034:0003</t>
  </si>
  <si>
    <t>Vytauto g. 4-4, Rokiškis</t>
  </si>
  <si>
    <t>7392-6001-6019-0003</t>
  </si>
  <si>
    <t>AV-283</t>
  </si>
  <si>
    <t>Rokiškio rajono kūno kultūros ir sporto centras, BĮ</t>
  </si>
  <si>
    <t>AV-314</t>
  </si>
  <si>
    <t>Taikos g. 17 B, Rokiškis</t>
  </si>
  <si>
    <t>Rokiškio baseinas, BĮ</t>
  </si>
  <si>
    <t>AV-311</t>
  </si>
  <si>
    <t>Rokiškio rajono Juodupės miestelio bendruomenė, Asociacija</t>
  </si>
  <si>
    <t>TS-60</t>
  </si>
  <si>
    <t>Darželio g. 1, Didsodės k., Juodupės sen.</t>
  </si>
  <si>
    <t>7399-1011-3014</t>
  </si>
  <si>
    <t>Rokiškio rajono Didsodės kaimo bendruomenė, Asociacija</t>
  </si>
  <si>
    <t>7396-2004-2015</t>
  </si>
  <si>
    <t>Viešoji įstaiga "Gelbėkit vaikus"</t>
  </si>
  <si>
    <t>TS-95</t>
  </si>
  <si>
    <t>7398-9001-0016</t>
  </si>
  <si>
    <t>Maltos ordino pagalbos tarnyba, Asociacija</t>
  </si>
  <si>
    <t>4400-0703-0350</t>
  </si>
  <si>
    <t>Kaimo bendruomenė "Pakriauna", Asociacija</t>
  </si>
  <si>
    <t>TS-133</t>
  </si>
  <si>
    <t>Rokiškio Senamiesčio progimnazija,  BĮ</t>
  </si>
  <si>
    <t>AV-580</t>
  </si>
  <si>
    <t>4400-0837-9424</t>
  </si>
  <si>
    <t>Aleksandravėlės kaimo bendruomenė, Asociacija</t>
  </si>
  <si>
    <t>TS-159</t>
  </si>
  <si>
    <t>Pandėlio miesto bendruomenė, Asociacija</t>
  </si>
  <si>
    <t>TS-15</t>
  </si>
  <si>
    <t>„Panemunėlio kraštas“, Asociacija</t>
  </si>
  <si>
    <t>TS-185</t>
  </si>
  <si>
    <t>Vytauto g. 35B, Rokiškis</t>
  </si>
  <si>
    <t>7393-2002-1025</t>
  </si>
  <si>
    <t>TS-202</t>
  </si>
  <si>
    <t>Dvaro g. 2, Bajorų k.</t>
  </si>
  <si>
    <t>4400-5240-0116</t>
  </si>
  <si>
    <t>Rokiškio skraidymo asociacija „Puga“</t>
  </si>
  <si>
    <t>TS-223</t>
  </si>
  <si>
    <t>Valstybinė teritorijų planavimo ir statybos inspekcija prie AM, BĮ</t>
  </si>
  <si>
    <t>TS-18</t>
  </si>
  <si>
    <t>AV-180</t>
  </si>
  <si>
    <t>Vytauto g. 18, Obeliai</t>
  </si>
  <si>
    <t>7393-7002-3018</t>
  </si>
  <si>
    <t>Rokiškio krašto muziejus, BĮ</t>
  </si>
  <si>
    <t>AV-226</t>
  </si>
  <si>
    <t>7393-7002-3042</t>
  </si>
  <si>
    <t>4400-2363-6026</t>
  </si>
  <si>
    <t>Vytauto g. 18A, Obeliai</t>
  </si>
  <si>
    <t>7393-7002-3031</t>
  </si>
  <si>
    <t>Sartų g. 12, Kriaunų k.</t>
  </si>
  <si>
    <t>7398-7044-7013</t>
  </si>
  <si>
    <t>Plotas 
kv. m</t>
  </si>
  <si>
    <t>Sutarties kaina, 
Eur</t>
  </si>
  <si>
    <t>Tekstilininkų g. 15A-38, Juodupės mstl.</t>
  </si>
  <si>
    <t>7398-2003-3012:0037</t>
  </si>
  <si>
    <t>TS-267</t>
  </si>
  <si>
    <t>7399-7003-1100:0002</t>
  </si>
  <si>
    <t>AV-326,
AV331</t>
  </si>
  <si>
    <t>AV-292,
AV-363</t>
  </si>
  <si>
    <t>AV-343
AV-366</t>
  </si>
  <si>
    <t>AV-343,
AV-366</t>
  </si>
  <si>
    <t>Klevų g. 2, Kriaunų k.</t>
  </si>
  <si>
    <t>7398-6020-2013</t>
  </si>
  <si>
    <t>TS-65</t>
  </si>
  <si>
    <t>Jūžintų kaimo bendruomenė, Asociacija</t>
  </si>
  <si>
    <t>AV-359,
AV-360</t>
  </si>
  <si>
    <t>TS-125</t>
  </si>
  <si>
    <t>A. Stazdo a. 2-2, Kamajai</t>
  </si>
  <si>
    <t>4400-0071-9828:3662</t>
  </si>
  <si>
    <t>R. Burnicko BPG kabinetas, UAB</t>
  </si>
  <si>
    <t>TS-179</t>
  </si>
  <si>
    <t>Kauno g. 1E, Rokiškio m.</t>
  </si>
  <si>
    <t>7375-0011-0031</t>
  </si>
  <si>
    <t>7397-8002-4015</t>
  </si>
  <si>
    <t>7397-8002-4059</t>
  </si>
  <si>
    <t>7397-8002-4066</t>
  </si>
  <si>
    <t>7397-8002-4070</t>
  </si>
  <si>
    <t>7397-8002-4048</t>
  </si>
  <si>
    <t>7397-8002-4037</t>
  </si>
  <si>
    <t>TS-63</t>
  </si>
  <si>
    <t>Nepriklausomybės a. 10B, Rokiškis</t>
  </si>
  <si>
    <t>Nepriklausomybės a. 10A, Rokiškis</t>
  </si>
  <si>
    <t>Vytauto g. 35-7, Rokiškis</t>
  </si>
  <si>
    <t>TS-64</t>
  </si>
  <si>
    <t>Vytauto g. 4-4, Rokišskis</t>
  </si>
  <si>
    <t>TS-126</t>
  </si>
  <si>
    <t>Tekstilininkų g. 3, Juodupė</t>
  </si>
  <si>
    <t>7395-0015-8010</t>
  </si>
  <si>
    <t>OrtoPro, UAB</t>
  </si>
  <si>
    <t>J. O. Širvydo g. 31, Jūžintų mstl.</t>
  </si>
  <si>
    <t>AB „Lietuvos paštas</t>
  </si>
  <si>
    <t>AV-519</t>
  </si>
  <si>
    <t>AV-577</t>
  </si>
  <si>
    <t>Rokiškio pagrindinė mokykla, BĮ</t>
  </si>
  <si>
    <t>AV-603</t>
  </si>
  <si>
    <t>Rokiškio turizmo ir tradicinių amatų informacijos ir koordinavimo centras, BĮ</t>
  </si>
  <si>
    <t>AV-588</t>
  </si>
  <si>
    <t>Parko g. 1, Duokiškio mstl.</t>
  </si>
  <si>
    <t>7397-3018-1018</t>
  </si>
  <si>
    <t>Duokiškio kaimo bendruomenė, Asociacija</t>
  </si>
  <si>
    <t>TS-203</t>
  </si>
  <si>
    <t>Ežero g. 2, Aukštakalnių k.</t>
  </si>
  <si>
    <t>7398-7031-6018</t>
  </si>
  <si>
    <t>Aukštakalnių kaimo bendruomenė, Asociacija</t>
  </si>
  <si>
    <t>Sartų g. 19, Kriaunos</t>
  </si>
  <si>
    <t xml:space="preserve">(duomenys neskelbtini) </t>
  </si>
  <si>
    <t>TS-187</t>
  </si>
  <si>
    <t>Lietuvos Respublikos valstybinė darbo inspekcija prie Socialinės apsaugos ir darbo ministerijos, VBĮ</t>
  </si>
  <si>
    <t>TS-214</t>
  </si>
  <si>
    <t>Sodo g. 1, Kavoliškis</t>
  </si>
  <si>
    <t>7397-4005-4019</t>
  </si>
  <si>
    <t>Rokiškio rajono Kavoliškio kaimo bendruomenė, Asociacija</t>
  </si>
  <si>
    <t>TS-28</t>
  </si>
  <si>
    <t>AV-841</t>
  </si>
  <si>
    <t>Stoties g. 31, Obeliai</t>
  </si>
  <si>
    <t>7397-7003-7010</t>
  </si>
  <si>
    <t>Sporto klubas „Obeliai“, Asociacija</t>
  </si>
  <si>
    <t>TS-2</t>
  </si>
  <si>
    <t>TS-238</t>
  </si>
  <si>
    <t>Vytauto g. 5-5, Obeliai</t>
  </si>
  <si>
    <t>7398-3000-1012:0005</t>
  </si>
  <si>
    <t>7398-3000-1023</t>
  </si>
  <si>
    <t>AV-718</t>
  </si>
  <si>
    <t>Nemunio g. 19A, Panemunis</t>
  </si>
  <si>
    <t>4400-0322-8133</t>
  </si>
  <si>
    <t>Rokiškio rajono išsetinės sklerozės asociacija</t>
  </si>
  <si>
    <t>TS-271</t>
  </si>
  <si>
    <t>Kauno g. 1E, Rokiškis</t>
  </si>
  <si>
    <t>Obelių socialinių paslaugų namai, BĮ</t>
  </si>
  <si>
    <t>AV-1157</t>
  </si>
  <si>
    <t>Užupio g. 16A, Pakriaunio k.</t>
  </si>
  <si>
    <t>2020-09-09-</t>
  </si>
  <si>
    <t>7397-2008-5029
7397-2008-5034</t>
  </si>
  <si>
    <t>28,5
13,38</t>
  </si>
  <si>
    <t>AV-849</t>
  </si>
  <si>
    <t>AV-851</t>
  </si>
  <si>
    <t>Užupio g. 20, Pakriaunio k.</t>
  </si>
  <si>
    <t>7391-0005-3047
7391-0005-3025
7391-0005-3058</t>
  </si>
  <si>
    <t>64,00
94,50
5,50</t>
  </si>
  <si>
    <t>AV-788</t>
  </si>
  <si>
    <t>7391-0005-3036
7391-0005-3025
7391-0005-3058</t>
  </si>
  <si>
    <t>63,00
94,50
5,50</t>
  </si>
  <si>
    <t>AV-789</t>
  </si>
  <si>
    <t>Panemunio g. 14, Pandėlys</t>
  </si>
  <si>
    <t>7391-2000-1025</t>
  </si>
  <si>
    <t>AV-786</t>
  </si>
  <si>
    <t>TS-272</t>
  </si>
  <si>
    <t>Lietuvos politinių kalinių ir tremtinių sąjunga Rokiškio filialas</t>
  </si>
  <si>
    <t>TS-285</t>
  </si>
  <si>
    <t>Dirbtuvių g. 14, Aleksandravėlės k.</t>
  </si>
  <si>
    <t>7395-8011-2012</t>
  </si>
  <si>
    <t>7395-8011-2023</t>
  </si>
  <si>
    <t>„Gelbėkit vaikus“ Rokiškio vaikų dienos centras, VšĮ</t>
  </si>
  <si>
    <t>J. Basanavičiaus g. 8, Rokiškis</t>
  </si>
  <si>
    <t>7396-8000-10-16</t>
  </si>
  <si>
    <t>7395-5000-7015</t>
  </si>
  <si>
    <t>7395-5000-7037</t>
  </si>
  <si>
    <t>4400-2133-8990:2365</t>
  </si>
  <si>
    <t>7399-2014-9013:0004</t>
  </si>
  <si>
    <t>7398-6014-4014:0005</t>
  </si>
  <si>
    <t>7398-6014-4028</t>
  </si>
  <si>
    <t>4400-0305-4975</t>
  </si>
  <si>
    <t>Juodupės g. 1C, Rokiškis</t>
  </si>
  <si>
    <t>4400-1815-8780</t>
  </si>
  <si>
    <t>Puodžialaukės g. 1B, Pandėlys</t>
  </si>
  <si>
    <t>7395-4001-3029</t>
  </si>
  <si>
    <t>7398-8030-2029</t>
  </si>
  <si>
    <t>7398-8030-2034</t>
  </si>
  <si>
    <t>7398-8030-2048</t>
  </si>
  <si>
    <t>Vytauto g. 33, Rokiškis</t>
  </si>
  <si>
    <t>7393-2002-1069</t>
  </si>
  <si>
    <t>7393-2002-1070</t>
  </si>
  <si>
    <t>4400-0109-9574</t>
  </si>
  <si>
    <t>Rokiškio psichikos ir sveikatos centras, VšĮ</t>
  </si>
  <si>
    <t>Rokiškio rajono ligoninė, VšĮ</t>
  </si>
  <si>
    <t>Rokiškio pirminės asmens sveikatos priežiūros centras, VšĮ</t>
  </si>
  <si>
    <t>TS-273</t>
  </si>
  <si>
    <t>Rokiškio rajono automobilių ir motociklų sporto klubas „Viesulas“</t>
  </si>
  <si>
    <t>TS-324</t>
  </si>
  <si>
    <t>Vytauto g. 4, Obeliai</t>
  </si>
  <si>
    <t>7393-9008-7024</t>
  </si>
  <si>
    <t>Tyzenhauzų g. 6, Rokiškis</t>
  </si>
  <si>
    <t>7380-1000-1069</t>
  </si>
  <si>
    <t>Versli Lietuva, VšĮ</t>
  </si>
  <si>
    <t>TS-312</t>
  </si>
  <si>
    <t>TS-273, 
TS-325</t>
  </si>
  <si>
    <t>Konstantinavos k., Kazliškio sen.</t>
  </si>
  <si>
    <t>Stoties g. 2, Obeliai</t>
  </si>
  <si>
    <t>Taikos g. 3-1, Juodupė</t>
  </si>
  <si>
    <t>Taikos g. 15A-4, Juodupė</t>
  </si>
  <si>
    <t>Kamajų g. 16-5, Panemunėlio glž. st.</t>
  </si>
  <si>
    <t>Kamajų g. 16, Panemunėlio glž. st.</t>
  </si>
  <si>
    <t>Ateities g. 3, Laibgalių k.</t>
  </si>
  <si>
    <t>Stoties g. 4, Panemunėlio geležinkelio st.</t>
  </si>
  <si>
    <t>Komarų g. 4, Onuškio k.</t>
  </si>
  <si>
    <t>Panemunio g. 25A, Pandėlys</t>
  </si>
  <si>
    <t>Tekstilininkų g. 5, Juodupė,</t>
  </si>
  <si>
    <t>Sartų g. 19, Kriaunų k.,</t>
  </si>
  <si>
    <t>Pakriaunių g. 15, Pakriaunių k.</t>
  </si>
  <si>
    <t>Dirbtuvių g. 1A, Aleksandravėlės 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</si>
</sst>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0"/>
      <color theme="0" tint="-0.499984740745262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wrapText="1"/>
    </xf>
    <xf numFmtId="2" fontId="3" fillId="0" borderId="1" xfId="0" applyNumberFormat="1" applyFont="1" applyFill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/>
    </xf>
    <xf numFmtId="14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right" wrapText="1"/>
    </xf>
    <xf numFmtId="0" fontId="3" fillId="2" borderId="1" xfId="0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right" wrapText="1"/>
    </xf>
    <xf numFmtId="14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wrapText="1"/>
    </xf>
    <xf numFmtId="14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right" vertic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4" fontId="3" fillId="0" borderId="3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right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 wrapText="1"/>
    </xf>
    <xf numFmtId="0" fontId="4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left" wrapText="1"/>
    </xf>
    <xf numFmtId="2" fontId="1" fillId="0" borderId="1" xfId="0" applyNumberFormat="1" applyFont="1" applyBorder="1" applyAlignment="1">
      <alignment horizontal="righ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workbookViewId="0"/>
  </sheetViews>
  <sheetFormatPr defaultRowHeight="12.75" x14ac:dyDescent="0.25"/>
  <cols>
    <col min="1" max="1" width="3.5703125" style="63" bestFit="1" customWidth="1"/>
    <col min="2" max="2" width="28" style="65" bestFit="1" customWidth="1"/>
    <col min="3" max="3" width="16.42578125" style="1" bestFit="1" customWidth="1"/>
    <col min="4" max="4" width="5.85546875" style="63" bestFit="1" customWidth="1"/>
    <col min="5" max="5" width="43.5703125" style="65" bestFit="1" customWidth="1"/>
    <col min="6" max="7" width="9" style="70" bestFit="1" customWidth="1"/>
    <col min="8" max="8" width="9.140625" style="63" customWidth="1"/>
    <col min="9" max="9" width="10" style="9" customWidth="1"/>
    <col min="10" max="10" width="29" style="9" customWidth="1"/>
    <col min="11" max="16384" width="9.140625" style="9"/>
  </cols>
  <sheetData>
    <row r="1" spans="1:9" s="1" customFormat="1" ht="51" x14ac:dyDescent="0.25">
      <c r="A1" s="62" t="s">
        <v>2</v>
      </c>
      <c r="B1" s="64" t="s">
        <v>57</v>
      </c>
      <c r="C1" s="47" t="s">
        <v>0</v>
      </c>
      <c r="D1" s="62" t="s">
        <v>42</v>
      </c>
      <c r="E1" s="64" t="s">
        <v>43</v>
      </c>
      <c r="F1" s="47" t="s">
        <v>58</v>
      </c>
      <c r="G1" s="47" t="s">
        <v>59</v>
      </c>
      <c r="H1" s="62" t="s">
        <v>44</v>
      </c>
      <c r="I1" s="47" t="s">
        <v>1</v>
      </c>
    </row>
    <row r="2" spans="1:9" x14ac:dyDescent="0.25">
      <c r="A2" s="36">
        <v>1</v>
      </c>
      <c r="B2" s="28" t="s">
        <v>329</v>
      </c>
      <c r="C2" s="66" t="s">
        <v>29</v>
      </c>
      <c r="D2" s="68">
        <v>11.6</v>
      </c>
      <c r="E2" s="28" t="s">
        <v>352</v>
      </c>
      <c r="F2" s="69">
        <v>41172</v>
      </c>
      <c r="G2" s="69">
        <v>44816</v>
      </c>
      <c r="H2" s="68">
        <f>15.66/3/3.4528</f>
        <v>1.5118164967562557</v>
      </c>
      <c r="I2" s="10" t="s">
        <v>45</v>
      </c>
    </row>
    <row r="3" spans="1:9" x14ac:dyDescent="0.25">
      <c r="A3" s="36">
        <v>2</v>
      </c>
      <c r="B3" s="28" t="s">
        <v>329</v>
      </c>
      <c r="C3" s="66" t="s">
        <v>29</v>
      </c>
      <c r="D3" s="68">
        <v>5.8</v>
      </c>
      <c r="E3" s="28" t="s">
        <v>352</v>
      </c>
      <c r="F3" s="69">
        <v>41172</v>
      </c>
      <c r="G3" s="69">
        <v>44816</v>
      </c>
      <c r="H3" s="68">
        <f>7.83/3/3.4528</f>
        <v>0.75590824837812787</v>
      </c>
      <c r="I3" s="10" t="s">
        <v>45</v>
      </c>
    </row>
    <row r="4" spans="1:9" x14ac:dyDescent="0.25">
      <c r="A4" s="36">
        <v>3</v>
      </c>
      <c r="B4" s="39" t="s">
        <v>4</v>
      </c>
      <c r="C4" s="67" t="s">
        <v>30</v>
      </c>
      <c r="D4" s="35">
        <v>62.57</v>
      </c>
      <c r="E4" s="28" t="s">
        <v>3</v>
      </c>
      <c r="F4" s="42">
        <v>41289</v>
      </c>
      <c r="G4" s="42">
        <v>44681</v>
      </c>
      <c r="H4" s="35">
        <f>6.5/3.4528</f>
        <v>1.8825301204819278</v>
      </c>
      <c r="I4" s="14" t="s">
        <v>46</v>
      </c>
    </row>
    <row r="5" spans="1:9" x14ac:dyDescent="0.25">
      <c r="A5" s="36">
        <v>4</v>
      </c>
      <c r="B5" s="39" t="s">
        <v>6</v>
      </c>
      <c r="C5" s="43" t="s">
        <v>32</v>
      </c>
      <c r="D5" s="35">
        <v>10.39</v>
      </c>
      <c r="E5" s="28" t="s">
        <v>5</v>
      </c>
      <c r="F5" s="42">
        <v>42068</v>
      </c>
      <c r="G5" s="42">
        <v>45720</v>
      </c>
      <c r="H5" s="35">
        <f>4.33/D5</f>
        <v>0.41674687199230026</v>
      </c>
      <c r="I5" s="14" t="s">
        <v>47</v>
      </c>
    </row>
    <row r="6" spans="1:9" x14ac:dyDescent="0.2">
      <c r="A6" s="36">
        <v>5</v>
      </c>
      <c r="B6" s="29" t="s">
        <v>314</v>
      </c>
      <c r="C6" s="2" t="s">
        <v>315</v>
      </c>
      <c r="D6" s="35">
        <v>503.17</v>
      </c>
      <c r="E6" s="28" t="s">
        <v>316</v>
      </c>
      <c r="F6" s="42">
        <v>42334</v>
      </c>
      <c r="G6" s="42">
        <v>45987</v>
      </c>
      <c r="H6" s="44">
        <v>0.22</v>
      </c>
      <c r="I6" s="14" t="s">
        <v>317</v>
      </c>
    </row>
    <row r="7" spans="1:9" x14ac:dyDescent="0.25">
      <c r="A7" s="36">
        <v>6</v>
      </c>
      <c r="B7" s="39" t="s">
        <v>4</v>
      </c>
      <c r="C7" s="67" t="s">
        <v>30</v>
      </c>
      <c r="D7" s="35">
        <v>10</v>
      </c>
      <c r="E7" s="28" t="s">
        <v>7</v>
      </c>
      <c r="F7" s="42">
        <v>42562</v>
      </c>
      <c r="G7" s="42">
        <v>44387</v>
      </c>
      <c r="H7" s="35">
        <v>11.5</v>
      </c>
      <c r="I7" s="14" t="s">
        <v>41</v>
      </c>
    </row>
    <row r="8" spans="1:9" x14ac:dyDescent="0.25">
      <c r="A8" s="36">
        <v>7</v>
      </c>
      <c r="B8" s="39" t="s">
        <v>9</v>
      </c>
      <c r="C8" s="43" t="s">
        <v>33</v>
      </c>
      <c r="D8" s="35">
        <v>94.75</v>
      </c>
      <c r="E8" s="28" t="s">
        <v>8</v>
      </c>
      <c r="F8" s="42">
        <v>43070</v>
      </c>
      <c r="G8" s="42">
        <v>46721</v>
      </c>
      <c r="H8" s="35">
        <v>0.74</v>
      </c>
      <c r="I8" s="14" t="s">
        <v>48</v>
      </c>
    </row>
    <row r="9" spans="1:9" x14ac:dyDescent="0.25">
      <c r="A9" s="36">
        <v>8</v>
      </c>
      <c r="B9" s="39" t="s">
        <v>4</v>
      </c>
      <c r="C9" s="43" t="s">
        <v>30</v>
      </c>
      <c r="D9" s="35">
        <v>12.35</v>
      </c>
      <c r="E9" s="28" t="s">
        <v>335</v>
      </c>
      <c r="F9" s="42">
        <v>43076</v>
      </c>
      <c r="G9" s="42">
        <v>44901</v>
      </c>
      <c r="H9" s="35">
        <v>8.5</v>
      </c>
      <c r="I9" s="14" t="s">
        <v>48</v>
      </c>
    </row>
    <row r="10" spans="1:9" x14ac:dyDescent="0.25">
      <c r="A10" s="36">
        <v>9</v>
      </c>
      <c r="B10" s="39" t="s">
        <v>15</v>
      </c>
      <c r="C10" s="43" t="s">
        <v>37</v>
      </c>
      <c r="D10" s="35">
        <v>17.02</v>
      </c>
      <c r="E10" s="28" t="s">
        <v>352</v>
      </c>
      <c r="F10" s="42">
        <v>43404</v>
      </c>
      <c r="G10" s="42">
        <v>47056</v>
      </c>
      <c r="H10" s="35">
        <v>6.5</v>
      </c>
      <c r="I10" s="14" t="s">
        <v>50</v>
      </c>
    </row>
    <row r="11" spans="1:9" x14ac:dyDescent="0.25">
      <c r="A11" s="36">
        <v>10</v>
      </c>
      <c r="B11" s="28" t="s">
        <v>61</v>
      </c>
      <c r="C11" s="43" t="s">
        <v>63</v>
      </c>
      <c r="D11" s="35">
        <v>15.25</v>
      </c>
      <c r="E11" s="28" t="s">
        <v>62</v>
      </c>
      <c r="F11" s="42">
        <v>43409</v>
      </c>
      <c r="G11" s="42">
        <v>47061</v>
      </c>
      <c r="H11" s="35">
        <f>85.4/15.25</f>
        <v>5.6000000000000005</v>
      </c>
      <c r="I11" s="14" t="s">
        <v>64</v>
      </c>
    </row>
    <row r="12" spans="1:9" x14ac:dyDescent="0.25">
      <c r="A12" s="36">
        <v>11</v>
      </c>
      <c r="B12" s="39" t="s">
        <v>13</v>
      </c>
      <c r="C12" s="43" t="s">
        <v>34</v>
      </c>
      <c r="D12" s="35">
        <v>53.41</v>
      </c>
      <c r="E12" s="28" t="s">
        <v>12</v>
      </c>
      <c r="F12" s="42">
        <v>43467</v>
      </c>
      <c r="G12" s="42">
        <v>47120</v>
      </c>
      <c r="H12" s="35">
        <v>3.7</v>
      </c>
      <c r="I12" s="14" t="s">
        <v>49</v>
      </c>
    </row>
    <row r="13" spans="1:9" x14ac:dyDescent="0.25">
      <c r="A13" s="36">
        <v>12</v>
      </c>
      <c r="B13" s="28" t="s">
        <v>61</v>
      </c>
      <c r="C13" s="43" t="s">
        <v>63</v>
      </c>
      <c r="D13" s="35">
        <v>72.8</v>
      </c>
      <c r="E13" s="28" t="s">
        <v>60</v>
      </c>
      <c r="F13" s="42">
        <v>43496</v>
      </c>
      <c r="G13" s="42">
        <v>47148</v>
      </c>
      <c r="H13" s="35">
        <v>2.78</v>
      </c>
      <c r="I13" s="14" t="s">
        <v>64</v>
      </c>
    </row>
    <row r="14" spans="1:9" x14ac:dyDescent="0.25">
      <c r="A14" s="36">
        <v>13</v>
      </c>
      <c r="B14" s="39" t="s">
        <v>15</v>
      </c>
      <c r="C14" s="43" t="s">
        <v>37</v>
      </c>
      <c r="D14" s="35">
        <v>17.02</v>
      </c>
      <c r="E14" s="28" t="s">
        <v>14</v>
      </c>
      <c r="F14" s="42">
        <v>43518</v>
      </c>
      <c r="G14" s="42">
        <v>47170</v>
      </c>
      <c r="H14" s="35">
        <f>51.06/17.02</f>
        <v>3</v>
      </c>
      <c r="I14" s="14" t="s">
        <v>50</v>
      </c>
    </row>
    <row r="15" spans="1:9" x14ac:dyDescent="0.25">
      <c r="A15" s="36">
        <v>14</v>
      </c>
      <c r="B15" s="39" t="s">
        <v>17</v>
      </c>
      <c r="C15" s="43" t="s">
        <v>35</v>
      </c>
      <c r="D15" s="35">
        <v>31.37</v>
      </c>
      <c r="E15" s="28" t="s">
        <v>16</v>
      </c>
      <c r="F15" s="42">
        <v>43599</v>
      </c>
      <c r="G15" s="42">
        <v>47251</v>
      </c>
      <c r="H15" s="35">
        <v>0.7</v>
      </c>
      <c r="I15" s="14" t="s">
        <v>49</v>
      </c>
    </row>
    <row r="16" spans="1:9" x14ac:dyDescent="0.25">
      <c r="A16" s="36">
        <v>15</v>
      </c>
      <c r="B16" s="28" t="s">
        <v>18</v>
      </c>
      <c r="C16" s="67" t="s">
        <v>36</v>
      </c>
      <c r="D16" s="68">
        <v>10.48</v>
      </c>
      <c r="E16" s="28" t="s">
        <v>352</v>
      </c>
      <c r="F16" s="69">
        <v>43682</v>
      </c>
      <c r="G16" s="69">
        <v>47334</v>
      </c>
      <c r="H16" s="68">
        <f>10.69/10.48</f>
        <v>1.0200381679389312</v>
      </c>
      <c r="I16" s="10" t="s">
        <v>51</v>
      </c>
    </row>
    <row r="17" spans="1:9" x14ac:dyDescent="0.25">
      <c r="A17" s="36">
        <v>16</v>
      </c>
      <c r="B17" s="28" t="s">
        <v>15</v>
      </c>
      <c r="C17" s="67" t="s">
        <v>37</v>
      </c>
      <c r="D17" s="68">
        <v>16.850000000000001</v>
      </c>
      <c r="E17" s="28" t="s">
        <v>19</v>
      </c>
      <c r="F17" s="69">
        <v>43682</v>
      </c>
      <c r="G17" s="69">
        <v>47334</v>
      </c>
      <c r="H17" s="68">
        <f>58.98/16.85</f>
        <v>3.5002967359050441</v>
      </c>
      <c r="I17" s="10" t="s">
        <v>51</v>
      </c>
    </row>
    <row r="18" spans="1:9" x14ac:dyDescent="0.25">
      <c r="A18" s="36">
        <v>17</v>
      </c>
      <c r="B18" s="28" t="s">
        <v>15</v>
      </c>
      <c r="C18" s="67" t="s">
        <v>37</v>
      </c>
      <c r="D18" s="68">
        <v>16.850000000000001</v>
      </c>
      <c r="E18" s="28" t="s">
        <v>19</v>
      </c>
      <c r="F18" s="69">
        <v>43682</v>
      </c>
      <c r="G18" s="69">
        <v>47334</v>
      </c>
      <c r="H18" s="68">
        <f>53.92/16.85</f>
        <v>3.1999999999999997</v>
      </c>
      <c r="I18" s="10" t="s">
        <v>51</v>
      </c>
    </row>
    <row r="19" spans="1:9" x14ac:dyDescent="0.25">
      <c r="A19" s="36">
        <v>18</v>
      </c>
      <c r="B19" s="28" t="s">
        <v>20</v>
      </c>
      <c r="C19" s="67" t="s">
        <v>38</v>
      </c>
      <c r="D19" s="68">
        <v>2</v>
      </c>
      <c r="E19" s="28" t="s">
        <v>7</v>
      </c>
      <c r="F19" s="69">
        <v>43698</v>
      </c>
      <c r="G19" s="69">
        <v>47350</v>
      </c>
      <c r="H19" s="68">
        <v>10</v>
      </c>
      <c r="I19" s="10" t="s">
        <v>52</v>
      </c>
    </row>
    <row r="20" spans="1:9" x14ac:dyDescent="0.25">
      <c r="A20" s="36">
        <v>19</v>
      </c>
      <c r="B20" s="28" t="s">
        <v>22</v>
      </c>
      <c r="C20" s="67" t="s">
        <v>39</v>
      </c>
      <c r="D20" s="68">
        <v>114.41</v>
      </c>
      <c r="E20" s="28" t="s">
        <v>21</v>
      </c>
      <c r="F20" s="69">
        <v>43784</v>
      </c>
      <c r="G20" s="69">
        <v>47436</v>
      </c>
      <c r="H20" s="68">
        <f>572.05/114.41</f>
        <v>5</v>
      </c>
      <c r="I20" s="10" t="s">
        <v>53</v>
      </c>
    </row>
    <row r="21" spans="1:9" x14ac:dyDescent="0.25">
      <c r="A21" s="36">
        <v>20</v>
      </c>
      <c r="B21" s="28" t="s">
        <v>4</v>
      </c>
      <c r="C21" s="67" t="s">
        <v>30</v>
      </c>
      <c r="D21" s="68">
        <v>32.18</v>
      </c>
      <c r="E21" s="28" t="s">
        <v>23</v>
      </c>
      <c r="F21" s="69">
        <v>43868</v>
      </c>
      <c r="G21" s="69">
        <v>44592</v>
      </c>
      <c r="H21" s="68">
        <f>52.32/24.68</f>
        <v>2.119935170178282</v>
      </c>
      <c r="I21" s="10" t="s">
        <v>54</v>
      </c>
    </row>
    <row r="22" spans="1:9" x14ac:dyDescent="0.25">
      <c r="A22" s="36">
        <v>21</v>
      </c>
      <c r="B22" s="39" t="s">
        <v>9</v>
      </c>
      <c r="C22" s="43" t="s">
        <v>39</v>
      </c>
      <c r="D22" s="35">
        <v>23.92</v>
      </c>
      <c r="E22" s="28" t="s">
        <v>24</v>
      </c>
      <c r="F22" s="42">
        <v>43906</v>
      </c>
      <c r="G22" s="42">
        <v>45731</v>
      </c>
      <c r="H22" s="35">
        <f>63.38/23.92</f>
        <v>2.6496655518394649</v>
      </c>
      <c r="I22" s="14" t="s">
        <v>55</v>
      </c>
    </row>
    <row r="23" spans="1:9" x14ac:dyDescent="0.25">
      <c r="A23" s="36">
        <v>22</v>
      </c>
      <c r="B23" s="39" t="s">
        <v>4</v>
      </c>
      <c r="C23" s="43" t="s">
        <v>30</v>
      </c>
      <c r="D23" s="35">
        <v>220.74</v>
      </c>
      <c r="E23" s="28" t="s">
        <v>25</v>
      </c>
      <c r="F23" s="42">
        <v>43907</v>
      </c>
      <c r="G23" s="42">
        <v>45732</v>
      </c>
      <c r="H23" s="35">
        <f>529.78/220.74</f>
        <v>2.4000181208661773</v>
      </c>
      <c r="I23" s="14" t="s">
        <v>55</v>
      </c>
    </row>
    <row r="24" spans="1:9" x14ac:dyDescent="0.25">
      <c r="A24" s="36">
        <v>23</v>
      </c>
      <c r="B24" s="39" t="s">
        <v>27</v>
      </c>
      <c r="C24" s="43" t="s">
        <v>38</v>
      </c>
      <c r="D24" s="35">
        <v>21.47</v>
      </c>
      <c r="E24" s="28" t="s">
        <v>26</v>
      </c>
      <c r="F24" s="42">
        <v>43909</v>
      </c>
      <c r="G24" s="42">
        <v>45734</v>
      </c>
      <c r="H24" s="35">
        <f>25.76/21.47</f>
        <v>1.1998136935258501</v>
      </c>
      <c r="I24" s="14" t="s">
        <v>56</v>
      </c>
    </row>
    <row r="25" spans="1:9" x14ac:dyDescent="0.25">
      <c r="A25" s="36">
        <v>24</v>
      </c>
      <c r="B25" s="39" t="s">
        <v>28</v>
      </c>
      <c r="C25" s="43" t="s">
        <v>40</v>
      </c>
      <c r="D25" s="35">
        <v>20.46</v>
      </c>
      <c r="E25" s="28" t="s">
        <v>26</v>
      </c>
      <c r="F25" s="42">
        <v>43909</v>
      </c>
      <c r="G25" s="42">
        <v>45734</v>
      </c>
      <c r="H25" s="35">
        <f>24.55/20.46</f>
        <v>1.1999022482893451</v>
      </c>
      <c r="I25" s="14" t="s">
        <v>56</v>
      </c>
    </row>
    <row r="26" spans="1:9" x14ac:dyDescent="0.25">
      <c r="A26" s="36">
        <v>25</v>
      </c>
      <c r="B26" s="39" t="s">
        <v>4</v>
      </c>
      <c r="C26" s="67" t="s">
        <v>30</v>
      </c>
      <c r="D26" s="35">
        <v>74.180000000000007</v>
      </c>
      <c r="E26" s="28" t="s">
        <v>10</v>
      </c>
      <c r="F26" s="42">
        <v>43964</v>
      </c>
      <c r="G26" s="42">
        <v>45789</v>
      </c>
      <c r="H26" s="35">
        <v>2.5</v>
      </c>
      <c r="I26" s="14" t="s">
        <v>330</v>
      </c>
    </row>
    <row r="27" spans="1:9" x14ac:dyDescent="0.25">
      <c r="A27" s="36">
        <v>26</v>
      </c>
      <c r="B27" s="39" t="s">
        <v>331</v>
      </c>
      <c r="C27" s="67" t="s">
        <v>31</v>
      </c>
      <c r="D27" s="68">
        <v>48.68</v>
      </c>
      <c r="E27" s="28" t="s">
        <v>11</v>
      </c>
      <c r="F27" s="69">
        <v>43979</v>
      </c>
      <c r="G27" s="69">
        <v>45839</v>
      </c>
      <c r="H27" s="68">
        <v>3.1</v>
      </c>
      <c r="I27" s="10" t="s">
        <v>332</v>
      </c>
    </row>
    <row r="28" spans="1:9" x14ac:dyDescent="0.25">
      <c r="A28" s="36">
        <v>27</v>
      </c>
      <c r="B28" s="39" t="s">
        <v>6</v>
      </c>
      <c r="C28" s="43" t="s">
        <v>32</v>
      </c>
      <c r="D28" s="35">
        <v>18.88</v>
      </c>
      <c r="E28" s="28" t="s">
        <v>26</v>
      </c>
      <c r="F28" s="69">
        <v>43979</v>
      </c>
      <c r="G28" s="42">
        <v>45804</v>
      </c>
      <c r="H28" s="35">
        <v>1.2</v>
      </c>
      <c r="I28" s="10" t="s">
        <v>332</v>
      </c>
    </row>
    <row r="29" spans="1:9" x14ac:dyDescent="0.25">
      <c r="A29" s="36">
        <v>28</v>
      </c>
      <c r="B29" s="39" t="s">
        <v>351</v>
      </c>
      <c r="C29" s="43" t="s">
        <v>222</v>
      </c>
      <c r="D29" s="35">
        <v>191.67</v>
      </c>
      <c r="E29" s="28" t="s">
        <v>352</v>
      </c>
      <c r="F29" s="42">
        <v>44060</v>
      </c>
      <c r="G29" s="42">
        <v>44789</v>
      </c>
      <c r="H29" s="35">
        <v>0.51</v>
      </c>
      <c r="I29" s="14" t="s">
        <v>353</v>
      </c>
    </row>
    <row r="30" spans="1:9" x14ac:dyDescent="0.25">
      <c r="A30" s="36">
        <v>29</v>
      </c>
      <c r="B30" s="39" t="s">
        <v>390</v>
      </c>
      <c r="C30" s="43" t="s">
        <v>391</v>
      </c>
      <c r="D30" s="35">
        <v>16</v>
      </c>
      <c r="E30" s="28" t="s">
        <v>352</v>
      </c>
      <c r="F30" s="42">
        <v>44074</v>
      </c>
      <c r="G30" s="42">
        <v>44438</v>
      </c>
      <c r="H30" s="35">
        <v>0.13</v>
      </c>
      <c r="I30" s="14" t="s">
        <v>392</v>
      </c>
    </row>
    <row r="31" spans="1:9" ht="38.25" x14ac:dyDescent="0.25">
      <c r="A31" s="36">
        <v>30</v>
      </c>
      <c r="B31" s="39" t="s">
        <v>383</v>
      </c>
      <c r="C31" s="43" t="s">
        <v>387</v>
      </c>
      <c r="D31" s="35" t="s">
        <v>388</v>
      </c>
      <c r="E31" s="28" t="s">
        <v>352</v>
      </c>
      <c r="F31" s="42">
        <v>44075</v>
      </c>
      <c r="G31" s="42">
        <v>44804</v>
      </c>
      <c r="H31" s="35">
        <v>0.08</v>
      </c>
      <c r="I31" s="14" t="s">
        <v>389</v>
      </c>
    </row>
    <row r="32" spans="1:9" ht="38.25" x14ac:dyDescent="0.25">
      <c r="A32" s="36">
        <v>31</v>
      </c>
      <c r="B32" s="39" t="s">
        <v>383</v>
      </c>
      <c r="C32" s="43" t="s">
        <v>384</v>
      </c>
      <c r="D32" s="35" t="s">
        <v>385</v>
      </c>
      <c r="E32" s="28" t="s">
        <v>352</v>
      </c>
      <c r="F32" s="42">
        <v>44075</v>
      </c>
      <c r="G32" s="42">
        <v>44804</v>
      </c>
      <c r="H32" s="35">
        <v>0.08</v>
      </c>
      <c r="I32" s="14" t="s">
        <v>386</v>
      </c>
    </row>
    <row r="33" spans="1:9" ht="25.5" x14ac:dyDescent="0.25">
      <c r="A33" s="36">
        <v>32</v>
      </c>
      <c r="B33" s="39" t="s">
        <v>377</v>
      </c>
      <c r="C33" s="43" t="s">
        <v>379</v>
      </c>
      <c r="D33" s="35" t="s">
        <v>380</v>
      </c>
      <c r="E33" s="28" t="s">
        <v>352</v>
      </c>
      <c r="F33" s="42">
        <v>44078</v>
      </c>
      <c r="G33" s="42">
        <v>44807</v>
      </c>
      <c r="H33" s="35">
        <v>0.13</v>
      </c>
      <c r="I33" s="14" t="s">
        <v>382</v>
      </c>
    </row>
    <row r="34" spans="1:9" ht="25.5" x14ac:dyDescent="0.25">
      <c r="A34" s="36">
        <v>33</v>
      </c>
      <c r="B34" s="39" t="s">
        <v>377</v>
      </c>
      <c r="C34" s="43" t="s">
        <v>379</v>
      </c>
      <c r="D34" s="35" t="s">
        <v>380</v>
      </c>
      <c r="E34" s="28" t="s">
        <v>352</v>
      </c>
      <c r="F34" s="42" t="s">
        <v>378</v>
      </c>
      <c r="G34" s="42">
        <v>44812</v>
      </c>
      <c r="H34" s="35">
        <v>0.12</v>
      </c>
      <c r="I34" s="14" t="s">
        <v>381</v>
      </c>
    </row>
    <row r="35" spans="1:9" x14ac:dyDescent="0.25">
      <c r="A35" s="36">
        <v>34</v>
      </c>
      <c r="B35" s="28" t="s">
        <v>333</v>
      </c>
      <c r="C35" s="66" t="s">
        <v>334</v>
      </c>
      <c r="D35" s="68">
        <v>60.1</v>
      </c>
      <c r="E35" s="28" t="s">
        <v>12</v>
      </c>
      <c r="F35" s="69">
        <v>44106</v>
      </c>
      <c r="G35" s="69">
        <v>45931</v>
      </c>
      <c r="H35" s="68">
        <v>0.8</v>
      </c>
      <c r="I35" s="10" t="s">
        <v>50</v>
      </c>
    </row>
    <row r="36" spans="1:9" x14ac:dyDescent="0.25">
      <c r="A36" s="36">
        <v>35</v>
      </c>
      <c r="B36" s="39" t="s">
        <v>170</v>
      </c>
      <c r="C36" s="43" t="s">
        <v>171</v>
      </c>
      <c r="D36" s="35">
        <v>20.27</v>
      </c>
      <c r="E36" s="39" t="s">
        <v>26</v>
      </c>
      <c r="F36" s="42">
        <v>44182</v>
      </c>
      <c r="G36" s="42">
        <v>44469</v>
      </c>
      <c r="H36" s="35">
        <v>1.2</v>
      </c>
      <c r="I36" s="14" t="s">
        <v>393</v>
      </c>
    </row>
    <row r="37" spans="1:9" x14ac:dyDescent="0.25">
      <c r="A37" s="36">
        <v>36</v>
      </c>
      <c r="B37" s="39" t="s">
        <v>426</v>
      </c>
      <c r="C37" s="43" t="s">
        <v>427</v>
      </c>
      <c r="D37" s="35">
        <v>21</v>
      </c>
      <c r="E37" s="39" t="s">
        <v>352</v>
      </c>
      <c r="F37" s="42">
        <v>44228</v>
      </c>
      <c r="G37" s="42">
        <v>44957</v>
      </c>
      <c r="H37" s="35">
        <v>0.21</v>
      </c>
      <c r="I37" s="14" t="s">
        <v>199</v>
      </c>
    </row>
    <row r="38" spans="1:9" ht="25.5" x14ac:dyDescent="0.25">
      <c r="A38" s="36">
        <v>37</v>
      </c>
      <c r="B38" s="39" t="s">
        <v>327</v>
      </c>
      <c r="C38" s="43" t="s">
        <v>99</v>
      </c>
      <c r="D38" s="35">
        <v>116.72</v>
      </c>
      <c r="E38" s="39" t="s">
        <v>424</v>
      </c>
      <c r="F38" s="42">
        <v>44229</v>
      </c>
      <c r="G38" s="42">
        <v>44348</v>
      </c>
      <c r="H38" s="35">
        <v>0.7</v>
      </c>
      <c r="I38" s="14" t="s">
        <v>425</v>
      </c>
    </row>
  </sheetData>
  <sortState ref="B2:J25">
    <sortCondition ref="F2:F2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C37" sqref="C37"/>
    </sheetView>
  </sheetViews>
  <sheetFormatPr defaultRowHeight="12.75" x14ac:dyDescent="0.2"/>
  <cols>
    <col min="1" max="1" width="3.5703125" style="8" bestFit="1" customWidth="1"/>
    <col min="2" max="2" width="28.5703125" style="20" bestFit="1" customWidth="1"/>
    <col min="3" max="3" width="16.42578125" style="21" bestFit="1" customWidth="1"/>
    <col min="4" max="4" width="7.42578125" style="22" bestFit="1" customWidth="1"/>
    <col min="5" max="5" width="46.85546875" style="20" bestFit="1" customWidth="1"/>
    <col min="6" max="7" width="9" style="8" bestFit="1" customWidth="1"/>
    <col min="8" max="8" width="8.7109375" style="8" bestFit="1" customWidth="1"/>
    <col min="9" max="16384" width="9.140625" style="8"/>
  </cols>
  <sheetData>
    <row r="1" spans="1:8" s="17" customFormat="1" ht="38.25" x14ac:dyDescent="0.25">
      <c r="A1" s="15" t="s">
        <v>2</v>
      </c>
      <c r="B1" s="64" t="s">
        <v>57</v>
      </c>
      <c r="C1" s="47" t="s">
        <v>0</v>
      </c>
      <c r="D1" s="62" t="s">
        <v>42</v>
      </c>
      <c r="E1" s="15" t="s">
        <v>43</v>
      </c>
      <c r="F1" s="15" t="s">
        <v>58</v>
      </c>
      <c r="G1" s="15" t="s">
        <v>59</v>
      </c>
      <c r="H1" s="15" t="s">
        <v>1</v>
      </c>
    </row>
    <row r="2" spans="1:8" x14ac:dyDescent="0.2">
      <c r="A2" s="14">
        <v>1</v>
      </c>
      <c r="B2" s="31" t="s">
        <v>65</v>
      </c>
      <c r="C2" s="45" t="s">
        <v>66</v>
      </c>
      <c r="D2" s="44">
        <v>473.52</v>
      </c>
      <c r="E2" s="31" t="s">
        <v>67</v>
      </c>
      <c r="F2" s="38">
        <v>39871</v>
      </c>
      <c r="G2" s="38">
        <v>47176</v>
      </c>
      <c r="H2" s="37" t="s">
        <v>68</v>
      </c>
    </row>
    <row r="3" spans="1:8" x14ac:dyDescent="0.2">
      <c r="A3" s="14">
        <v>2</v>
      </c>
      <c r="B3" s="31" t="s">
        <v>69</v>
      </c>
      <c r="C3" s="45" t="s">
        <v>70</v>
      </c>
      <c r="D3" s="44">
        <f>740.79*0.86</f>
        <v>637.07939999999996</v>
      </c>
      <c r="E3" s="31" t="s">
        <v>67</v>
      </c>
      <c r="F3" s="38">
        <v>41312</v>
      </c>
      <c r="G3" s="38">
        <v>48616</v>
      </c>
      <c r="H3" s="38"/>
    </row>
    <row r="4" spans="1:8" x14ac:dyDescent="0.2">
      <c r="A4" s="14">
        <v>3</v>
      </c>
      <c r="B4" s="31" t="s">
        <v>433</v>
      </c>
      <c r="C4" s="45" t="s">
        <v>71</v>
      </c>
      <c r="D4" s="72" t="s">
        <v>72</v>
      </c>
      <c r="E4" s="31" t="s">
        <v>73</v>
      </c>
      <c r="F4" s="38">
        <v>43752</v>
      </c>
      <c r="G4" s="38">
        <v>51056</v>
      </c>
      <c r="H4" s="37" t="s">
        <v>74</v>
      </c>
    </row>
    <row r="5" spans="1:8" x14ac:dyDescent="0.2">
      <c r="A5" s="14">
        <v>4</v>
      </c>
      <c r="B5" s="31" t="s">
        <v>69</v>
      </c>
      <c r="C5" s="40" t="s">
        <v>70</v>
      </c>
      <c r="D5" s="41">
        <v>119.46</v>
      </c>
      <c r="E5" s="53" t="s">
        <v>422</v>
      </c>
      <c r="F5" s="49">
        <v>44195</v>
      </c>
      <c r="G5" s="49">
        <v>80352</v>
      </c>
      <c r="H5" s="50" t="s">
        <v>432</v>
      </c>
    </row>
    <row r="6" spans="1:8" x14ac:dyDescent="0.2">
      <c r="A6" s="14">
        <v>5</v>
      </c>
      <c r="B6" s="31" t="s">
        <v>434</v>
      </c>
      <c r="C6" s="40" t="s">
        <v>402</v>
      </c>
      <c r="D6" s="41">
        <v>119.56</v>
      </c>
      <c r="E6" s="54"/>
      <c r="F6" s="50"/>
      <c r="G6" s="50"/>
      <c r="H6" s="50"/>
    </row>
    <row r="7" spans="1:8" x14ac:dyDescent="0.2">
      <c r="A7" s="14">
        <v>6</v>
      </c>
      <c r="B7" s="31" t="s">
        <v>434</v>
      </c>
      <c r="C7" s="40" t="s">
        <v>403</v>
      </c>
      <c r="D7" s="41" t="s">
        <v>72</v>
      </c>
      <c r="E7" s="54"/>
      <c r="F7" s="50"/>
      <c r="G7" s="50"/>
      <c r="H7" s="50"/>
    </row>
    <row r="8" spans="1:8" x14ac:dyDescent="0.2">
      <c r="A8" s="14">
        <v>7</v>
      </c>
      <c r="B8" s="31" t="s">
        <v>435</v>
      </c>
      <c r="C8" s="46" t="s">
        <v>404</v>
      </c>
      <c r="D8" s="41">
        <v>27</v>
      </c>
      <c r="E8" s="54"/>
      <c r="F8" s="50"/>
      <c r="G8" s="50"/>
      <c r="H8" s="50"/>
    </row>
    <row r="9" spans="1:8" x14ac:dyDescent="0.2">
      <c r="A9" s="14">
        <v>8</v>
      </c>
      <c r="B9" s="31" t="s">
        <v>436</v>
      </c>
      <c r="C9" s="40" t="s">
        <v>405</v>
      </c>
      <c r="D9" s="41">
        <v>20.59</v>
      </c>
      <c r="E9" s="54"/>
      <c r="F9" s="50"/>
      <c r="G9" s="50"/>
      <c r="H9" s="50"/>
    </row>
    <row r="10" spans="1:8" x14ac:dyDescent="0.2">
      <c r="A10" s="14">
        <v>9</v>
      </c>
      <c r="B10" s="31" t="s">
        <v>437</v>
      </c>
      <c r="C10" s="71" t="s">
        <v>406</v>
      </c>
      <c r="D10" s="41">
        <v>80.75</v>
      </c>
      <c r="E10" s="54"/>
      <c r="F10" s="50"/>
      <c r="G10" s="50"/>
      <c r="H10" s="50"/>
    </row>
    <row r="11" spans="1:8" x14ac:dyDescent="0.2">
      <c r="A11" s="14">
        <v>10</v>
      </c>
      <c r="B11" s="31" t="s">
        <v>438</v>
      </c>
      <c r="C11" s="40" t="s">
        <v>407</v>
      </c>
      <c r="D11" s="41">
        <v>16.93</v>
      </c>
      <c r="E11" s="54"/>
      <c r="F11" s="50"/>
      <c r="G11" s="50"/>
      <c r="H11" s="50"/>
    </row>
    <row r="12" spans="1:8" x14ac:dyDescent="0.2">
      <c r="A12" s="14">
        <v>11</v>
      </c>
      <c r="B12" s="31" t="s">
        <v>439</v>
      </c>
      <c r="C12" s="40" t="s">
        <v>408</v>
      </c>
      <c r="D12" s="41">
        <v>119.05</v>
      </c>
      <c r="E12" s="54"/>
      <c r="F12" s="50"/>
      <c r="G12" s="50"/>
      <c r="H12" s="50"/>
    </row>
    <row r="13" spans="1:8" x14ac:dyDescent="0.2">
      <c r="A13" s="14">
        <v>12</v>
      </c>
      <c r="B13" s="31" t="s">
        <v>409</v>
      </c>
      <c r="C13" s="40" t="s">
        <v>410</v>
      </c>
      <c r="D13" s="41">
        <f>9.9+2.97+4.04+1.86+1.85+18.22+63.78+62.84+63.05</f>
        <v>228.51</v>
      </c>
      <c r="E13" s="54"/>
      <c r="F13" s="50"/>
      <c r="G13" s="50"/>
      <c r="H13" s="50"/>
    </row>
    <row r="14" spans="1:8" x14ac:dyDescent="0.2">
      <c r="A14" s="14">
        <v>13</v>
      </c>
      <c r="B14" s="31" t="s">
        <v>80</v>
      </c>
      <c r="C14" s="40" t="s">
        <v>81</v>
      </c>
      <c r="D14" s="41">
        <v>3881.22</v>
      </c>
      <c r="E14" s="54"/>
      <c r="F14" s="50"/>
      <c r="G14" s="50"/>
      <c r="H14" s="50"/>
    </row>
    <row r="15" spans="1:8" x14ac:dyDescent="0.2">
      <c r="A15" s="14">
        <v>14</v>
      </c>
      <c r="B15" s="31" t="s">
        <v>411</v>
      </c>
      <c r="C15" s="40" t="s">
        <v>36</v>
      </c>
      <c r="D15" s="41">
        <v>449.5</v>
      </c>
      <c r="E15" s="54"/>
      <c r="F15" s="50"/>
      <c r="G15" s="50"/>
      <c r="H15" s="50"/>
    </row>
    <row r="16" spans="1:8" x14ac:dyDescent="0.2">
      <c r="A16" s="14">
        <v>15</v>
      </c>
      <c r="B16" s="31" t="s">
        <v>411</v>
      </c>
      <c r="C16" s="40" t="s">
        <v>412</v>
      </c>
      <c r="D16" s="36">
        <v>77.400000000000006</v>
      </c>
      <c r="E16" s="54"/>
      <c r="F16" s="50"/>
      <c r="G16" s="50"/>
      <c r="H16" s="50"/>
    </row>
    <row r="17" spans="1:8" x14ac:dyDescent="0.2">
      <c r="A17" s="14">
        <v>16</v>
      </c>
      <c r="B17" s="31" t="s">
        <v>411</v>
      </c>
      <c r="C17" s="40" t="s">
        <v>36</v>
      </c>
      <c r="D17" s="41">
        <f>424.39+2.12+3.71+6.37+2.61+2.3</f>
        <v>441.5</v>
      </c>
      <c r="E17" s="55"/>
      <c r="F17" s="50"/>
      <c r="G17" s="50"/>
      <c r="H17" s="50"/>
    </row>
    <row r="18" spans="1:8" x14ac:dyDescent="0.2">
      <c r="A18" s="14">
        <v>17</v>
      </c>
      <c r="B18" s="31" t="s">
        <v>4</v>
      </c>
      <c r="C18" s="40" t="s">
        <v>30</v>
      </c>
      <c r="D18" s="41">
        <v>12111.24</v>
      </c>
      <c r="E18" s="52" t="s">
        <v>421</v>
      </c>
      <c r="F18" s="49">
        <v>44195</v>
      </c>
      <c r="G18" s="49">
        <v>80352</v>
      </c>
      <c r="H18" s="50" t="s">
        <v>432</v>
      </c>
    </row>
    <row r="19" spans="1:8" x14ac:dyDescent="0.2">
      <c r="A19" s="14">
        <v>18</v>
      </c>
      <c r="B19" s="31" t="s">
        <v>4</v>
      </c>
      <c r="C19" s="40" t="s">
        <v>413</v>
      </c>
      <c r="D19" s="41">
        <v>35.85</v>
      </c>
      <c r="E19" s="52"/>
      <c r="F19" s="50"/>
      <c r="G19" s="50"/>
      <c r="H19" s="50"/>
    </row>
    <row r="20" spans="1:8" x14ac:dyDescent="0.2">
      <c r="A20" s="14">
        <v>19</v>
      </c>
      <c r="B20" s="31" t="s">
        <v>4</v>
      </c>
      <c r="C20" s="71" t="s">
        <v>414</v>
      </c>
      <c r="D20" s="41">
        <v>108</v>
      </c>
      <c r="E20" s="52"/>
      <c r="F20" s="50"/>
      <c r="G20" s="50"/>
      <c r="H20" s="50"/>
    </row>
    <row r="21" spans="1:8" x14ac:dyDescent="0.2">
      <c r="A21" s="14">
        <v>20</v>
      </c>
      <c r="B21" s="31" t="s">
        <v>4</v>
      </c>
      <c r="C21" s="71" t="s">
        <v>415</v>
      </c>
      <c r="D21" s="41" t="s">
        <v>72</v>
      </c>
      <c r="E21" s="52"/>
      <c r="F21" s="50"/>
      <c r="G21" s="50"/>
      <c r="H21" s="50"/>
    </row>
    <row r="22" spans="1:8" x14ac:dyDescent="0.2">
      <c r="A22" s="14">
        <v>21</v>
      </c>
      <c r="B22" s="31" t="s">
        <v>416</v>
      </c>
      <c r="C22" s="71" t="s">
        <v>417</v>
      </c>
      <c r="D22" s="41">
        <v>129.81</v>
      </c>
      <c r="E22" s="52"/>
      <c r="F22" s="50"/>
      <c r="G22" s="50"/>
      <c r="H22" s="50"/>
    </row>
    <row r="23" spans="1:8" x14ac:dyDescent="0.2">
      <c r="A23" s="14">
        <v>22</v>
      </c>
      <c r="B23" s="31" t="s">
        <v>416</v>
      </c>
      <c r="C23" s="71" t="s">
        <v>418</v>
      </c>
      <c r="D23" s="41">
        <v>97.93</v>
      </c>
      <c r="E23" s="52"/>
      <c r="F23" s="50"/>
      <c r="G23" s="50"/>
      <c r="H23" s="50"/>
    </row>
    <row r="24" spans="1:8" x14ac:dyDescent="0.2">
      <c r="A24" s="14">
        <v>23</v>
      </c>
      <c r="B24" s="31" t="s">
        <v>278</v>
      </c>
      <c r="C24" s="40" t="s">
        <v>419</v>
      </c>
      <c r="D24" s="41">
        <v>19.260000000000002</v>
      </c>
      <c r="E24" s="52"/>
      <c r="F24" s="50"/>
      <c r="G24" s="50"/>
      <c r="H24" s="50"/>
    </row>
    <row r="25" spans="1:8" x14ac:dyDescent="0.2">
      <c r="A25" s="14">
        <v>24</v>
      </c>
      <c r="B25" s="31" t="s">
        <v>411</v>
      </c>
      <c r="C25" s="40" t="s">
        <v>412</v>
      </c>
      <c r="D25" s="41">
        <v>11.1</v>
      </c>
      <c r="E25" s="52"/>
      <c r="F25" s="50"/>
      <c r="G25" s="50"/>
      <c r="H25" s="50"/>
    </row>
    <row r="26" spans="1:8" x14ac:dyDescent="0.2">
      <c r="A26" s="14">
        <v>25</v>
      </c>
      <c r="B26" s="31" t="s">
        <v>278</v>
      </c>
      <c r="C26" s="45" t="s">
        <v>279</v>
      </c>
      <c r="D26" s="44">
        <v>245.67</v>
      </c>
      <c r="E26" s="51" t="s">
        <v>420</v>
      </c>
      <c r="F26" s="49">
        <v>44195</v>
      </c>
      <c r="G26" s="49">
        <v>80352</v>
      </c>
      <c r="H26" s="50" t="s">
        <v>423</v>
      </c>
    </row>
    <row r="27" spans="1:8" x14ac:dyDescent="0.2">
      <c r="A27" s="14">
        <v>26</v>
      </c>
      <c r="B27" s="31" t="s">
        <v>80</v>
      </c>
      <c r="C27" s="46" t="s">
        <v>81</v>
      </c>
      <c r="D27" s="44">
        <v>101.34</v>
      </c>
      <c r="E27" s="51"/>
      <c r="F27" s="50"/>
      <c r="G27" s="50"/>
      <c r="H27" s="50"/>
    </row>
  </sheetData>
  <mergeCells count="12">
    <mergeCell ref="E26:E27"/>
    <mergeCell ref="E18:E25"/>
    <mergeCell ref="E5:E17"/>
    <mergeCell ref="F5:F17"/>
    <mergeCell ref="F18:F25"/>
    <mergeCell ref="F26:F27"/>
    <mergeCell ref="G5:G17"/>
    <mergeCell ref="G18:G25"/>
    <mergeCell ref="G26:G27"/>
    <mergeCell ref="H5:H17"/>
    <mergeCell ref="H18:H25"/>
    <mergeCell ref="H26:H2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4"/>
  <sheetViews>
    <sheetView workbookViewId="0">
      <selection activeCell="C148" sqref="C148"/>
    </sheetView>
  </sheetViews>
  <sheetFormatPr defaultRowHeight="12.75" x14ac:dyDescent="0.2"/>
  <cols>
    <col min="1" max="1" width="3.5703125" style="22" bestFit="1" customWidth="1"/>
    <col min="2" max="2" width="32.7109375" style="20" bestFit="1" customWidth="1"/>
    <col min="3" max="3" width="16.5703125" style="21" bestFit="1" customWidth="1"/>
    <col min="4" max="4" width="10.42578125" style="22" bestFit="1" customWidth="1"/>
    <col min="5" max="5" width="79.7109375" style="20" bestFit="1" customWidth="1"/>
    <col min="6" max="7" width="9" style="21" bestFit="1" customWidth="1"/>
    <col min="8" max="8" width="11.7109375" style="76" bestFit="1" customWidth="1"/>
    <col min="9" max="16384" width="9.140625" style="8"/>
  </cols>
  <sheetData>
    <row r="1" spans="1:9" s="17" customFormat="1" ht="38.25" x14ac:dyDescent="0.2">
      <c r="A1" s="62" t="s">
        <v>75</v>
      </c>
      <c r="B1" s="64" t="s">
        <v>76</v>
      </c>
      <c r="C1" s="47" t="s">
        <v>0</v>
      </c>
      <c r="D1" s="62" t="s">
        <v>77</v>
      </c>
      <c r="E1" s="78" t="s">
        <v>43</v>
      </c>
      <c r="F1" s="77" t="s">
        <v>78</v>
      </c>
      <c r="G1" s="77" t="s">
        <v>79</v>
      </c>
      <c r="H1" s="73" t="s">
        <v>1</v>
      </c>
      <c r="I1" s="23"/>
    </row>
    <row r="2" spans="1:9" x14ac:dyDescent="0.2">
      <c r="A2" s="13">
        <v>1</v>
      </c>
      <c r="B2" s="5" t="s">
        <v>65</v>
      </c>
      <c r="C2" s="2" t="s">
        <v>66</v>
      </c>
      <c r="D2" s="24">
        <v>221.66</v>
      </c>
      <c r="E2" s="5" t="s">
        <v>82</v>
      </c>
      <c r="F2" s="7">
        <v>37713</v>
      </c>
      <c r="G2" s="7">
        <v>46722</v>
      </c>
      <c r="H2" s="14" t="s">
        <v>83</v>
      </c>
    </row>
    <row r="3" spans="1:9" x14ac:dyDescent="0.2">
      <c r="A3" s="13">
        <v>2</v>
      </c>
      <c r="B3" s="5" t="s">
        <v>84</v>
      </c>
      <c r="C3" s="6" t="s">
        <v>85</v>
      </c>
      <c r="D3" s="4">
        <v>463.95</v>
      </c>
      <c r="E3" s="5" t="s">
        <v>86</v>
      </c>
      <c r="F3" s="7">
        <v>40205</v>
      </c>
      <c r="G3" s="7">
        <v>47421</v>
      </c>
      <c r="H3" s="14" t="s">
        <v>87</v>
      </c>
    </row>
    <row r="4" spans="1:9" x14ac:dyDescent="0.2">
      <c r="A4" s="13">
        <v>3</v>
      </c>
      <c r="B4" s="5" t="s">
        <v>84</v>
      </c>
      <c r="C4" s="6" t="s">
        <v>88</v>
      </c>
      <c r="D4" s="4">
        <v>91</v>
      </c>
      <c r="E4" s="5" t="s">
        <v>86</v>
      </c>
      <c r="F4" s="7">
        <v>40205</v>
      </c>
      <c r="G4" s="7">
        <v>47421</v>
      </c>
      <c r="H4" s="14" t="s">
        <v>87</v>
      </c>
    </row>
    <row r="5" spans="1:9" x14ac:dyDescent="0.2">
      <c r="A5" s="13">
        <v>4</v>
      </c>
      <c r="B5" s="5" t="s">
        <v>84</v>
      </c>
      <c r="C5" s="6" t="s">
        <v>89</v>
      </c>
      <c r="D5" s="4" t="s">
        <v>72</v>
      </c>
      <c r="E5" s="5" t="s">
        <v>86</v>
      </c>
      <c r="F5" s="7">
        <v>40205</v>
      </c>
      <c r="G5" s="7">
        <v>47421</v>
      </c>
      <c r="H5" s="14" t="s">
        <v>87</v>
      </c>
    </row>
    <row r="6" spans="1:9" x14ac:dyDescent="0.2">
      <c r="A6" s="13">
        <v>5</v>
      </c>
      <c r="B6" s="5" t="s">
        <v>84</v>
      </c>
      <c r="C6" s="6" t="s">
        <v>90</v>
      </c>
      <c r="D6" s="4">
        <v>591.29999999999995</v>
      </c>
      <c r="E6" s="5" t="s">
        <v>86</v>
      </c>
      <c r="F6" s="7">
        <v>40205</v>
      </c>
      <c r="G6" s="7">
        <v>47421</v>
      </c>
      <c r="H6" s="14" t="s">
        <v>87</v>
      </c>
    </row>
    <row r="7" spans="1:9" x14ac:dyDescent="0.2">
      <c r="A7" s="13">
        <v>6</v>
      </c>
      <c r="B7" s="5" t="s">
        <v>84</v>
      </c>
      <c r="C7" s="6" t="s">
        <v>91</v>
      </c>
      <c r="D7" s="4">
        <v>16</v>
      </c>
      <c r="E7" s="5" t="s">
        <v>86</v>
      </c>
      <c r="F7" s="7">
        <v>40205</v>
      </c>
      <c r="G7" s="7">
        <v>47421</v>
      </c>
      <c r="H7" s="14" t="s">
        <v>87</v>
      </c>
    </row>
    <row r="8" spans="1:9" x14ac:dyDescent="0.2">
      <c r="A8" s="13">
        <v>7</v>
      </c>
      <c r="B8" s="5" t="s">
        <v>84</v>
      </c>
      <c r="C8" s="6" t="s">
        <v>92</v>
      </c>
      <c r="D8" s="4">
        <v>12</v>
      </c>
      <c r="E8" s="5" t="s">
        <v>86</v>
      </c>
      <c r="F8" s="7">
        <v>40205</v>
      </c>
      <c r="G8" s="7">
        <v>47421</v>
      </c>
      <c r="H8" s="14" t="s">
        <v>87</v>
      </c>
    </row>
    <row r="9" spans="1:9" x14ac:dyDescent="0.2">
      <c r="A9" s="13">
        <v>8</v>
      </c>
      <c r="B9" s="5" t="s">
        <v>84</v>
      </c>
      <c r="C9" s="6" t="s">
        <v>93</v>
      </c>
      <c r="D9" s="4" t="s">
        <v>72</v>
      </c>
      <c r="E9" s="5" t="s">
        <v>86</v>
      </c>
      <c r="F9" s="7">
        <v>40205</v>
      </c>
      <c r="G9" s="7">
        <v>47421</v>
      </c>
      <c r="H9" s="14" t="s">
        <v>87</v>
      </c>
    </row>
    <row r="10" spans="1:9" x14ac:dyDescent="0.2">
      <c r="A10" s="13">
        <v>9</v>
      </c>
      <c r="B10" s="5" t="s">
        <v>328</v>
      </c>
      <c r="C10" s="6" t="s">
        <v>96</v>
      </c>
      <c r="D10" s="24">
        <v>143.08000000000001</v>
      </c>
      <c r="E10" s="3" t="s">
        <v>97</v>
      </c>
      <c r="F10" s="7">
        <v>40638</v>
      </c>
      <c r="G10" s="7">
        <v>45017</v>
      </c>
      <c r="H10" s="14" t="s">
        <v>98</v>
      </c>
    </row>
    <row r="11" spans="1:9" x14ac:dyDescent="0.2">
      <c r="A11" s="13">
        <v>10</v>
      </c>
      <c r="B11" s="5" t="s">
        <v>327</v>
      </c>
      <c r="C11" s="6" t="s">
        <v>99</v>
      </c>
      <c r="D11" s="24">
        <v>28.28</v>
      </c>
      <c r="E11" s="3" t="s">
        <v>97</v>
      </c>
      <c r="F11" s="7">
        <v>40638</v>
      </c>
      <c r="G11" s="7">
        <v>45017</v>
      </c>
      <c r="H11" s="14" t="s">
        <v>98</v>
      </c>
    </row>
    <row r="12" spans="1:9" x14ac:dyDescent="0.2">
      <c r="A12" s="13">
        <v>11</v>
      </c>
      <c r="B12" s="3" t="s">
        <v>100</v>
      </c>
      <c r="C12" s="25" t="s">
        <v>101</v>
      </c>
      <c r="D12" s="26">
        <v>397.38</v>
      </c>
      <c r="E12" s="3" t="s">
        <v>102</v>
      </c>
      <c r="F12" s="27">
        <v>41025</v>
      </c>
      <c r="G12" s="27">
        <v>44677</v>
      </c>
      <c r="H12" s="48" t="s">
        <v>46</v>
      </c>
    </row>
    <row r="13" spans="1:9" x14ac:dyDescent="0.2">
      <c r="A13" s="13">
        <v>12</v>
      </c>
      <c r="B13" s="5" t="s">
        <v>103</v>
      </c>
      <c r="C13" s="6" t="s">
        <v>104</v>
      </c>
      <c r="D13" s="24">
        <v>51</v>
      </c>
      <c r="E13" s="5" t="s">
        <v>105</v>
      </c>
      <c r="F13" s="7">
        <v>41243</v>
      </c>
      <c r="G13" s="7">
        <v>44926</v>
      </c>
      <c r="H13" s="14" t="s">
        <v>106</v>
      </c>
    </row>
    <row r="14" spans="1:9" x14ac:dyDescent="0.2">
      <c r="A14" s="13">
        <v>13</v>
      </c>
      <c r="B14" s="5" t="s">
        <v>103</v>
      </c>
      <c r="C14" s="6" t="s">
        <v>107</v>
      </c>
      <c r="D14" s="24" t="s">
        <v>72</v>
      </c>
      <c r="E14" s="5" t="s">
        <v>105</v>
      </c>
      <c r="F14" s="7">
        <v>41243</v>
      </c>
      <c r="G14" s="7">
        <v>44926</v>
      </c>
      <c r="H14" s="14" t="s">
        <v>106</v>
      </c>
    </row>
    <row r="15" spans="1:9" x14ac:dyDescent="0.2">
      <c r="A15" s="13">
        <v>14</v>
      </c>
      <c r="B15" s="5" t="s">
        <v>103</v>
      </c>
      <c r="C15" s="6" t="s">
        <v>108</v>
      </c>
      <c r="D15" s="24" t="s">
        <v>72</v>
      </c>
      <c r="E15" s="5" t="s">
        <v>105</v>
      </c>
      <c r="F15" s="7">
        <v>41243</v>
      </c>
      <c r="G15" s="7">
        <v>44926</v>
      </c>
      <c r="H15" s="14" t="s">
        <v>106</v>
      </c>
    </row>
    <row r="16" spans="1:9" x14ac:dyDescent="0.2">
      <c r="A16" s="13">
        <v>15</v>
      </c>
      <c r="B16" s="5" t="s">
        <v>103</v>
      </c>
      <c r="C16" s="6" t="s">
        <v>109</v>
      </c>
      <c r="D16" s="24" t="s">
        <v>72</v>
      </c>
      <c r="E16" s="5" t="s">
        <v>105</v>
      </c>
      <c r="F16" s="7">
        <v>41243</v>
      </c>
      <c r="G16" s="7">
        <v>44926</v>
      </c>
      <c r="H16" s="14" t="s">
        <v>106</v>
      </c>
    </row>
    <row r="17" spans="1:8" x14ac:dyDescent="0.2">
      <c r="A17" s="13">
        <v>16</v>
      </c>
      <c r="B17" s="5" t="s">
        <v>103</v>
      </c>
      <c r="C17" s="6" t="s">
        <v>110</v>
      </c>
      <c r="D17" s="24" t="s">
        <v>72</v>
      </c>
      <c r="E17" s="5" t="s">
        <v>105</v>
      </c>
      <c r="F17" s="7">
        <v>41243</v>
      </c>
      <c r="G17" s="7">
        <v>44926</v>
      </c>
      <c r="H17" s="14" t="s">
        <v>106</v>
      </c>
    </row>
    <row r="18" spans="1:8" x14ac:dyDescent="0.2">
      <c r="A18" s="13">
        <v>17</v>
      </c>
      <c r="B18" s="5" t="s">
        <v>103</v>
      </c>
      <c r="C18" s="6" t="s">
        <v>111</v>
      </c>
      <c r="D18" s="24" t="s">
        <v>72</v>
      </c>
      <c r="E18" s="5" t="s">
        <v>105</v>
      </c>
      <c r="F18" s="7">
        <v>41243</v>
      </c>
      <c r="G18" s="7">
        <v>44926</v>
      </c>
      <c r="H18" s="14" t="s">
        <v>106</v>
      </c>
    </row>
    <row r="19" spans="1:8" x14ac:dyDescent="0.2">
      <c r="A19" s="13">
        <v>18</v>
      </c>
      <c r="B19" s="5" t="s">
        <v>103</v>
      </c>
      <c r="C19" s="6" t="s">
        <v>112</v>
      </c>
      <c r="D19" s="24" t="s">
        <v>72</v>
      </c>
      <c r="E19" s="5" t="s">
        <v>105</v>
      </c>
      <c r="F19" s="7">
        <v>41243</v>
      </c>
      <c r="G19" s="7">
        <v>44926</v>
      </c>
      <c r="H19" s="14" t="s">
        <v>106</v>
      </c>
    </row>
    <row r="20" spans="1:8" x14ac:dyDescent="0.2">
      <c r="A20" s="13">
        <v>19</v>
      </c>
      <c r="B20" s="5" t="s">
        <v>103</v>
      </c>
      <c r="C20" s="6" t="s">
        <v>113</v>
      </c>
      <c r="D20" s="24" t="s">
        <v>72</v>
      </c>
      <c r="E20" s="5" t="s">
        <v>105</v>
      </c>
      <c r="F20" s="7">
        <v>41243</v>
      </c>
      <c r="G20" s="7">
        <v>44926</v>
      </c>
      <c r="H20" s="14" t="s">
        <v>106</v>
      </c>
    </row>
    <row r="21" spans="1:8" x14ac:dyDescent="0.2">
      <c r="A21" s="13">
        <v>20</v>
      </c>
      <c r="B21" s="5" t="s">
        <v>103</v>
      </c>
      <c r="C21" s="6" t="s">
        <v>114</v>
      </c>
      <c r="D21" s="24" t="s">
        <v>72</v>
      </c>
      <c r="E21" s="5" t="s">
        <v>105</v>
      </c>
      <c r="F21" s="7">
        <v>41243</v>
      </c>
      <c r="G21" s="7">
        <v>44926</v>
      </c>
      <c r="H21" s="14" t="s">
        <v>106</v>
      </c>
    </row>
    <row r="22" spans="1:8" x14ac:dyDescent="0.2">
      <c r="A22" s="13">
        <v>21</v>
      </c>
      <c r="B22" s="5" t="s">
        <v>103</v>
      </c>
      <c r="C22" s="6" t="s">
        <v>115</v>
      </c>
      <c r="D22" s="24" t="s">
        <v>72</v>
      </c>
      <c r="E22" s="5" t="s">
        <v>105</v>
      </c>
      <c r="F22" s="7">
        <v>41243</v>
      </c>
      <c r="G22" s="7">
        <v>44926</v>
      </c>
      <c r="H22" s="14" t="s">
        <v>106</v>
      </c>
    </row>
    <row r="23" spans="1:8" x14ac:dyDescent="0.2">
      <c r="A23" s="13">
        <v>22</v>
      </c>
      <c r="B23" s="5" t="s">
        <v>103</v>
      </c>
      <c r="C23" s="6" t="s">
        <v>116</v>
      </c>
      <c r="D23" s="24" t="s">
        <v>72</v>
      </c>
      <c r="E23" s="5" t="s">
        <v>105</v>
      </c>
      <c r="F23" s="7">
        <v>41243</v>
      </c>
      <c r="G23" s="7">
        <v>44926</v>
      </c>
      <c r="H23" s="14" t="s">
        <v>106</v>
      </c>
    </row>
    <row r="24" spans="1:8" x14ac:dyDescent="0.2">
      <c r="A24" s="13">
        <v>23</v>
      </c>
      <c r="B24" s="5" t="s">
        <v>117</v>
      </c>
      <c r="C24" s="6" t="s">
        <v>118</v>
      </c>
      <c r="D24" s="24">
        <v>125.69</v>
      </c>
      <c r="E24" s="3" t="s">
        <v>119</v>
      </c>
      <c r="F24" s="7">
        <v>41362</v>
      </c>
      <c r="G24" s="7">
        <v>45014</v>
      </c>
      <c r="H24" s="14" t="s">
        <v>120</v>
      </c>
    </row>
    <row r="25" spans="1:8" x14ac:dyDescent="0.2">
      <c r="A25" s="13">
        <v>24</v>
      </c>
      <c r="B25" s="5" t="s">
        <v>9</v>
      </c>
      <c r="C25" s="6" t="s">
        <v>33</v>
      </c>
      <c r="D25" s="24">
        <v>10.82</v>
      </c>
      <c r="E25" s="3" t="s">
        <v>94</v>
      </c>
      <c r="F25" s="7">
        <v>41362</v>
      </c>
      <c r="G25" s="7">
        <v>45014</v>
      </c>
      <c r="H25" s="14" t="s">
        <v>120</v>
      </c>
    </row>
    <row r="26" spans="1:8" x14ac:dyDescent="0.2">
      <c r="A26" s="13">
        <v>25</v>
      </c>
      <c r="B26" s="5" t="s">
        <v>121</v>
      </c>
      <c r="C26" s="6" t="s">
        <v>122</v>
      </c>
      <c r="D26" s="24">
        <v>43.88</v>
      </c>
      <c r="E26" s="3" t="s">
        <v>123</v>
      </c>
      <c r="F26" s="7">
        <v>41949</v>
      </c>
      <c r="G26" s="7">
        <v>45596</v>
      </c>
      <c r="H26" s="14" t="s">
        <v>124</v>
      </c>
    </row>
    <row r="27" spans="1:8" x14ac:dyDescent="0.2">
      <c r="A27" s="13">
        <v>26</v>
      </c>
      <c r="B27" s="5" t="s">
        <v>125</v>
      </c>
      <c r="C27" s="6" t="s">
        <v>126</v>
      </c>
      <c r="D27" s="4">
        <v>398.88</v>
      </c>
      <c r="E27" s="5" t="s">
        <v>127</v>
      </c>
      <c r="F27" s="7">
        <v>42045</v>
      </c>
      <c r="G27" s="7">
        <v>49346</v>
      </c>
      <c r="H27" s="74" t="s">
        <v>128</v>
      </c>
    </row>
    <row r="28" spans="1:8" x14ac:dyDescent="0.2">
      <c r="A28" s="13">
        <v>27</v>
      </c>
      <c r="B28" s="5" t="s">
        <v>125</v>
      </c>
      <c r="C28" s="6" t="s">
        <v>129</v>
      </c>
      <c r="D28" s="4" t="s">
        <v>72</v>
      </c>
      <c r="E28" s="5" t="s">
        <v>127</v>
      </c>
      <c r="F28" s="7">
        <v>42045</v>
      </c>
      <c r="G28" s="7">
        <v>49346</v>
      </c>
      <c r="H28" s="74" t="s">
        <v>128</v>
      </c>
    </row>
    <row r="29" spans="1:8" x14ac:dyDescent="0.2">
      <c r="A29" s="13">
        <v>28</v>
      </c>
      <c r="B29" s="5" t="s">
        <v>130</v>
      </c>
      <c r="C29" s="6" t="s">
        <v>131</v>
      </c>
      <c r="D29" s="4">
        <v>314.54000000000002</v>
      </c>
      <c r="E29" s="5" t="s">
        <v>127</v>
      </c>
      <c r="F29" s="7">
        <v>42045</v>
      </c>
      <c r="G29" s="7">
        <v>49346</v>
      </c>
      <c r="H29" s="74" t="s">
        <v>128</v>
      </c>
    </row>
    <row r="30" spans="1:8" x14ac:dyDescent="0.2">
      <c r="A30" s="13">
        <v>29</v>
      </c>
      <c r="B30" s="5" t="s">
        <v>130</v>
      </c>
      <c r="C30" s="6" t="s">
        <v>132</v>
      </c>
      <c r="D30" s="4" t="s">
        <v>72</v>
      </c>
      <c r="E30" s="5" t="s">
        <v>127</v>
      </c>
      <c r="F30" s="7">
        <v>42045</v>
      </c>
      <c r="G30" s="7">
        <v>49346</v>
      </c>
      <c r="H30" s="74" t="s">
        <v>128</v>
      </c>
    </row>
    <row r="31" spans="1:8" x14ac:dyDescent="0.2">
      <c r="A31" s="13">
        <v>30</v>
      </c>
      <c r="B31" s="5" t="s">
        <v>130</v>
      </c>
      <c r="C31" s="6" t="s">
        <v>133</v>
      </c>
      <c r="D31" s="4" t="s">
        <v>72</v>
      </c>
      <c r="E31" s="5" t="s">
        <v>127</v>
      </c>
      <c r="F31" s="7">
        <v>42045</v>
      </c>
      <c r="G31" s="7">
        <v>49346</v>
      </c>
      <c r="H31" s="74" t="s">
        <v>128</v>
      </c>
    </row>
    <row r="32" spans="1:8" x14ac:dyDescent="0.2">
      <c r="A32" s="13">
        <v>31</v>
      </c>
      <c r="B32" s="5" t="s">
        <v>130</v>
      </c>
      <c r="C32" s="6" t="s">
        <v>134</v>
      </c>
      <c r="D32" s="4" t="s">
        <v>72</v>
      </c>
      <c r="E32" s="5" t="s">
        <v>127</v>
      </c>
      <c r="F32" s="7">
        <v>42045</v>
      </c>
      <c r="G32" s="7">
        <v>49346</v>
      </c>
      <c r="H32" s="74" t="s">
        <v>128</v>
      </c>
    </row>
    <row r="33" spans="1:8" x14ac:dyDescent="0.2">
      <c r="A33" s="13">
        <v>32</v>
      </c>
      <c r="B33" s="5" t="s">
        <v>130</v>
      </c>
      <c r="C33" s="6" t="s">
        <v>135</v>
      </c>
      <c r="D33" s="4" t="s">
        <v>72</v>
      </c>
      <c r="E33" s="5" t="s">
        <v>127</v>
      </c>
      <c r="F33" s="7">
        <v>42045</v>
      </c>
      <c r="G33" s="7">
        <v>49346</v>
      </c>
      <c r="H33" s="74" t="s">
        <v>128</v>
      </c>
    </row>
    <row r="34" spans="1:8" x14ac:dyDescent="0.2">
      <c r="A34" s="13">
        <v>33</v>
      </c>
      <c r="B34" s="5" t="s">
        <v>130</v>
      </c>
      <c r="C34" s="6" t="s">
        <v>136</v>
      </c>
      <c r="D34" s="4" t="s">
        <v>72</v>
      </c>
      <c r="E34" s="5" t="s">
        <v>127</v>
      </c>
      <c r="F34" s="7">
        <v>42045</v>
      </c>
      <c r="G34" s="7">
        <v>49346</v>
      </c>
      <c r="H34" s="74" t="s">
        <v>128</v>
      </c>
    </row>
    <row r="35" spans="1:8" x14ac:dyDescent="0.2">
      <c r="A35" s="13">
        <v>34</v>
      </c>
      <c r="B35" s="5" t="s">
        <v>130</v>
      </c>
      <c r="C35" s="6" t="s">
        <v>137</v>
      </c>
      <c r="D35" s="4" t="s">
        <v>72</v>
      </c>
      <c r="E35" s="5" t="s">
        <v>127</v>
      </c>
      <c r="F35" s="7">
        <v>42045</v>
      </c>
      <c r="G35" s="7">
        <v>49346</v>
      </c>
      <c r="H35" s="74" t="s">
        <v>128</v>
      </c>
    </row>
    <row r="36" spans="1:8" x14ac:dyDescent="0.2">
      <c r="A36" s="13">
        <v>35</v>
      </c>
      <c r="B36" s="5" t="s">
        <v>130</v>
      </c>
      <c r="C36" s="6" t="s">
        <v>138</v>
      </c>
      <c r="D36" s="4" t="s">
        <v>72</v>
      </c>
      <c r="E36" s="5" t="s">
        <v>127</v>
      </c>
      <c r="F36" s="7">
        <v>42045</v>
      </c>
      <c r="G36" s="7">
        <v>49346</v>
      </c>
      <c r="H36" s="74" t="s">
        <v>128</v>
      </c>
    </row>
    <row r="37" spans="1:8" x14ac:dyDescent="0.2">
      <c r="A37" s="13">
        <v>36</v>
      </c>
      <c r="B37" s="5" t="s">
        <v>130</v>
      </c>
      <c r="C37" s="6" t="s">
        <v>139</v>
      </c>
      <c r="D37" s="4" t="s">
        <v>72</v>
      </c>
      <c r="E37" s="5" t="s">
        <v>127</v>
      </c>
      <c r="F37" s="7">
        <v>42045</v>
      </c>
      <c r="G37" s="7">
        <v>49346</v>
      </c>
      <c r="H37" s="74" t="s">
        <v>128</v>
      </c>
    </row>
    <row r="38" spans="1:8" x14ac:dyDescent="0.2">
      <c r="A38" s="13">
        <v>37</v>
      </c>
      <c r="B38" s="5" t="s">
        <v>130</v>
      </c>
      <c r="C38" s="6" t="s">
        <v>140</v>
      </c>
      <c r="D38" s="4" t="s">
        <v>72</v>
      </c>
      <c r="E38" s="5" t="s">
        <v>127</v>
      </c>
      <c r="F38" s="7">
        <v>42045</v>
      </c>
      <c r="G38" s="7">
        <v>49346</v>
      </c>
      <c r="H38" s="74" t="s">
        <v>128</v>
      </c>
    </row>
    <row r="39" spans="1:8" x14ac:dyDescent="0.2">
      <c r="A39" s="13">
        <v>38</v>
      </c>
      <c r="B39" s="5" t="s">
        <v>80</v>
      </c>
      <c r="C39" s="6" t="s">
        <v>81</v>
      </c>
      <c r="D39" s="24">
        <v>17.989999999999998</v>
      </c>
      <c r="E39" s="5" t="s">
        <v>142</v>
      </c>
      <c r="F39" s="7">
        <v>42310</v>
      </c>
      <c r="G39" s="7">
        <v>45962</v>
      </c>
      <c r="H39" s="14" t="s">
        <v>143</v>
      </c>
    </row>
    <row r="40" spans="1:8" x14ac:dyDescent="0.2">
      <c r="A40" s="13">
        <v>39</v>
      </c>
      <c r="B40" s="5" t="s">
        <v>144</v>
      </c>
      <c r="C40" s="6" t="s">
        <v>145</v>
      </c>
      <c r="D40" s="24">
        <v>51.29</v>
      </c>
      <c r="E40" s="3" t="s">
        <v>146</v>
      </c>
      <c r="F40" s="7">
        <v>42454</v>
      </c>
      <c r="G40" s="7">
        <v>46105</v>
      </c>
      <c r="H40" s="14" t="s">
        <v>147</v>
      </c>
    </row>
    <row r="41" spans="1:8" x14ac:dyDescent="0.2">
      <c r="A41" s="13">
        <v>40</v>
      </c>
      <c r="B41" s="5" t="s">
        <v>148</v>
      </c>
      <c r="C41" s="6" t="s">
        <v>149</v>
      </c>
      <c r="D41" s="24">
        <v>82.54</v>
      </c>
      <c r="E41" s="3" t="s">
        <v>150</v>
      </c>
      <c r="F41" s="7">
        <v>42454</v>
      </c>
      <c r="G41" s="7">
        <v>46105</v>
      </c>
      <c r="H41" s="14" t="s">
        <v>147</v>
      </c>
    </row>
    <row r="42" spans="1:8" x14ac:dyDescent="0.2">
      <c r="A42" s="13">
        <v>41</v>
      </c>
      <c r="B42" s="3" t="s">
        <v>117</v>
      </c>
      <c r="C42" s="25" t="s">
        <v>118</v>
      </c>
      <c r="D42" s="26">
        <v>69.63</v>
      </c>
      <c r="E42" s="3" t="s">
        <v>151</v>
      </c>
      <c r="F42" s="27">
        <v>42454</v>
      </c>
      <c r="G42" s="27">
        <v>46105</v>
      </c>
      <c r="H42" s="10" t="s">
        <v>147</v>
      </c>
    </row>
    <row r="43" spans="1:8" x14ac:dyDescent="0.2">
      <c r="A43" s="13">
        <v>42</v>
      </c>
      <c r="B43" s="5" t="s">
        <v>152</v>
      </c>
      <c r="C43" s="6" t="s">
        <v>153</v>
      </c>
      <c r="D43" s="24">
        <v>180.19</v>
      </c>
      <c r="E43" s="3" t="s">
        <v>154</v>
      </c>
      <c r="F43" s="27">
        <v>42454</v>
      </c>
      <c r="G43" s="27">
        <v>46105</v>
      </c>
      <c r="H43" s="14" t="s">
        <v>147</v>
      </c>
    </row>
    <row r="44" spans="1:8" x14ac:dyDescent="0.2">
      <c r="A44" s="13">
        <v>43</v>
      </c>
      <c r="B44" s="5" t="s">
        <v>155</v>
      </c>
      <c r="C44" s="6" t="s">
        <v>156</v>
      </c>
      <c r="D44" s="24">
        <v>139.61000000000001</v>
      </c>
      <c r="E44" s="3" t="s">
        <v>157</v>
      </c>
      <c r="F44" s="27">
        <v>42454</v>
      </c>
      <c r="G44" s="27">
        <v>46105</v>
      </c>
      <c r="H44" s="14" t="s">
        <v>147</v>
      </c>
    </row>
    <row r="45" spans="1:8" x14ac:dyDescent="0.2">
      <c r="A45" s="13">
        <v>44</v>
      </c>
      <c r="B45" s="5" t="s">
        <v>158</v>
      </c>
      <c r="C45" s="6" t="s">
        <v>159</v>
      </c>
      <c r="D45" s="24">
        <v>58.42</v>
      </c>
      <c r="E45" s="3" t="s">
        <v>160</v>
      </c>
      <c r="F45" s="27">
        <v>42454</v>
      </c>
      <c r="G45" s="27">
        <v>46105</v>
      </c>
      <c r="H45" s="14" t="s">
        <v>147</v>
      </c>
    </row>
    <row r="46" spans="1:8" x14ac:dyDescent="0.2">
      <c r="A46" s="13">
        <v>45</v>
      </c>
      <c r="B46" s="5" t="s">
        <v>161</v>
      </c>
      <c r="C46" s="6" t="s">
        <v>38</v>
      </c>
      <c r="D46" s="24">
        <v>66.63</v>
      </c>
      <c r="E46" s="3" t="s">
        <v>162</v>
      </c>
      <c r="F46" s="27">
        <v>42454</v>
      </c>
      <c r="G46" s="27">
        <v>46105</v>
      </c>
      <c r="H46" s="14" t="s">
        <v>147</v>
      </c>
    </row>
    <row r="47" spans="1:8" x14ac:dyDescent="0.2">
      <c r="A47" s="13">
        <v>46</v>
      </c>
      <c r="B47" s="5" t="s">
        <v>163</v>
      </c>
      <c r="C47" s="6" t="s">
        <v>164</v>
      </c>
      <c r="D47" s="24">
        <v>57.71</v>
      </c>
      <c r="E47" s="3" t="s">
        <v>165</v>
      </c>
      <c r="F47" s="27">
        <v>42454</v>
      </c>
      <c r="G47" s="27">
        <v>46105</v>
      </c>
      <c r="H47" s="14" t="s">
        <v>147</v>
      </c>
    </row>
    <row r="48" spans="1:8" x14ac:dyDescent="0.2">
      <c r="A48" s="13">
        <v>47</v>
      </c>
      <c r="B48" s="3" t="s">
        <v>440</v>
      </c>
      <c r="C48" s="25" t="s">
        <v>38</v>
      </c>
      <c r="D48" s="26">
        <v>4</v>
      </c>
      <c r="E48" s="3" t="s">
        <v>166</v>
      </c>
      <c r="F48" s="7">
        <v>42517</v>
      </c>
      <c r="G48" s="7">
        <v>46168</v>
      </c>
      <c r="H48" s="14" t="s">
        <v>167</v>
      </c>
    </row>
    <row r="49" spans="1:8" x14ac:dyDescent="0.2">
      <c r="A49" s="13">
        <v>48</v>
      </c>
      <c r="B49" s="3" t="s">
        <v>168</v>
      </c>
      <c r="C49" s="25" t="s">
        <v>169</v>
      </c>
      <c r="D49" s="26">
        <v>4</v>
      </c>
      <c r="E49" s="3" t="s">
        <v>166</v>
      </c>
      <c r="F49" s="7">
        <v>42517</v>
      </c>
      <c r="G49" s="7">
        <v>46168</v>
      </c>
      <c r="H49" s="14" t="s">
        <v>167</v>
      </c>
    </row>
    <row r="50" spans="1:8" x14ac:dyDescent="0.2">
      <c r="A50" s="13">
        <v>49</v>
      </c>
      <c r="B50" s="3" t="s">
        <v>28</v>
      </c>
      <c r="C50" s="25" t="s">
        <v>40</v>
      </c>
      <c r="D50" s="26">
        <v>3.98</v>
      </c>
      <c r="E50" s="3" t="s">
        <v>166</v>
      </c>
      <c r="F50" s="7">
        <v>42517</v>
      </c>
      <c r="G50" s="7">
        <v>46168</v>
      </c>
      <c r="H50" s="14" t="s">
        <v>167</v>
      </c>
    </row>
    <row r="51" spans="1:8" x14ac:dyDescent="0.2">
      <c r="A51" s="13">
        <v>50</v>
      </c>
      <c r="B51" s="3" t="s">
        <v>170</v>
      </c>
      <c r="C51" s="25" t="s">
        <v>171</v>
      </c>
      <c r="D51" s="26">
        <v>3</v>
      </c>
      <c r="E51" s="3" t="s">
        <v>166</v>
      </c>
      <c r="F51" s="7">
        <v>42517</v>
      </c>
      <c r="G51" s="7">
        <v>46168</v>
      </c>
      <c r="H51" s="14" t="s">
        <v>167</v>
      </c>
    </row>
    <row r="52" spans="1:8" x14ac:dyDescent="0.2">
      <c r="A52" s="13">
        <v>51</v>
      </c>
      <c r="B52" s="3" t="s">
        <v>172</v>
      </c>
      <c r="C52" s="25" t="s">
        <v>32</v>
      </c>
      <c r="D52" s="26">
        <v>3.75</v>
      </c>
      <c r="E52" s="3" t="s">
        <v>166</v>
      </c>
      <c r="F52" s="7">
        <v>42517</v>
      </c>
      <c r="G52" s="7">
        <v>46168</v>
      </c>
      <c r="H52" s="14" t="s">
        <v>167</v>
      </c>
    </row>
    <row r="53" spans="1:8" x14ac:dyDescent="0.2">
      <c r="A53" s="13">
        <v>52</v>
      </c>
      <c r="B53" s="3" t="s">
        <v>173</v>
      </c>
      <c r="C53" s="25" t="s">
        <v>174</v>
      </c>
      <c r="D53" s="26">
        <v>6</v>
      </c>
      <c r="E53" s="3" t="s">
        <v>166</v>
      </c>
      <c r="F53" s="7">
        <v>42517</v>
      </c>
      <c r="G53" s="7">
        <v>46168</v>
      </c>
      <c r="H53" s="14" t="s">
        <v>167</v>
      </c>
    </row>
    <row r="54" spans="1:8" x14ac:dyDescent="0.2">
      <c r="A54" s="13">
        <v>53</v>
      </c>
      <c r="B54" s="3" t="s">
        <v>175</v>
      </c>
      <c r="C54" s="25" t="s">
        <v>176</v>
      </c>
      <c r="D54" s="26">
        <v>4</v>
      </c>
      <c r="E54" s="3" t="s">
        <v>166</v>
      </c>
      <c r="F54" s="7">
        <v>42517</v>
      </c>
      <c r="G54" s="7">
        <v>46168</v>
      </c>
      <c r="H54" s="14" t="s">
        <v>167</v>
      </c>
    </row>
    <row r="55" spans="1:8" x14ac:dyDescent="0.2">
      <c r="A55" s="13">
        <v>54</v>
      </c>
      <c r="B55" s="5" t="s">
        <v>80</v>
      </c>
      <c r="C55" s="6" t="s">
        <v>81</v>
      </c>
      <c r="D55" s="24">
        <v>80.86</v>
      </c>
      <c r="E55" s="5" t="s">
        <v>141</v>
      </c>
      <c r="F55" s="7">
        <v>42648</v>
      </c>
      <c r="G55" s="7">
        <v>44473</v>
      </c>
      <c r="H55" s="14" t="s">
        <v>177</v>
      </c>
    </row>
    <row r="56" spans="1:8" x14ac:dyDescent="0.2">
      <c r="A56" s="13">
        <v>55</v>
      </c>
      <c r="B56" s="5" t="s">
        <v>22</v>
      </c>
      <c r="C56" s="6" t="s">
        <v>39</v>
      </c>
      <c r="D56" s="24">
        <v>30.74</v>
      </c>
      <c r="E56" s="3" t="s">
        <v>123</v>
      </c>
      <c r="F56" s="7">
        <v>42737</v>
      </c>
      <c r="G56" s="7">
        <v>46388</v>
      </c>
      <c r="H56" s="14" t="s">
        <v>178</v>
      </c>
    </row>
    <row r="57" spans="1:8" x14ac:dyDescent="0.2">
      <c r="A57" s="13">
        <v>56</v>
      </c>
      <c r="B57" s="5" t="s">
        <v>9</v>
      </c>
      <c r="C57" s="6" t="s">
        <v>33</v>
      </c>
      <c r="D57" s="24">
        <v>48.61</v>
      </c>
      <c r="E57" s="3" t="s">
        <v>179</v>
      </c>
      <c r="F57" s="7">
        <v>42737</v>
      </c>
      <c r="G57" s="7">
        <v>46389</v>
      </c>
      <c r="H57" s="14" t="s">
        <v>180</v>
      </c>
    </row>
    <row r="58" spans="1:8" x14ac:dyDescent="0.2">
      <c r="A58" s="13">
        <v>57</v>
      </c>
      <c r="B58" s="5" t="s">
        <v>361</v>
      </c>
      <c r="C58" s="6" t="s">
        <v>362</v>
      </c>
      <c r="D58" s="24">
        <v>81.459999999999994</v>
      </c>
      <c r="E58" s="3" t="s">
        <v>363</v>
      </c>
      <c r="F58" s="7">
        <v>42766</v>
      </c>
      <c r="G58" s="7">
        <v>44592</v>
      </c>
      <c r="H58" s="14" t="s">
        <v>364</v>
      </c>
    </row>
    <row r="59" spans="1:8" x14ac:dyDescent="0.2">
      <c r="A59" s="13">
        <v>58</v>
      </c>
      <c r="B59" s="3" t="s">
        <v>441</v>
      </c>
      <c r="C59" s="25" t="s">
        <v>181</v>
      </c>
      <c r="D59" s="26">
        <v>160.91</v>
      </c>
      <c r="E59" s="3" t="s">
        <v>182</v>
      </c>
      <c r="F59" s="7">
        <v>42790</v>
      </c>
      <c r="G59" s="7">
        <v>46442</v>
      </c>
      <c r="H59" s="10" t="s">
        <v>183</v>
      </c>
    </row>
    <row r="60" spans="1:8" x14ac:dyDescent="0.2">
      <c r="A60" s="13">
        <v>59</v>
      </c>
      <c r="B60" s="3" t="s">
        <v>356</v>
      </c>
      <c r="C60" s="25" t="s">
        <v>357</v>
      </c>
      <c r="D60" s="26">
        <v>56.17</v>
      </c>
      <c r="E60" s="3" t="s">
        <v>358</v>
      </c>
      <c r="F60" s="7">
        <v>42835</v>
      </c>
      <c r="G60" s="7">
        <v>46442</v>
      </c>
      <c r="H60" s="10" t="s">
        <v>359</v>
      </c>
    </row>
    <row r="61" spans="1:8" x14ac:dyDescent="0.2">
      <c r="A61" s="13">
        <v>60</v>
      </c>
      <c r="B61" s="5" t="s">
        <v>184</v>
      </c>
      <c r="C61" s="6" t="s">
        <v>185</v>
      </c>
      <c r="D61" s="24">
        <v>22.5</v>
      </c>
      <c r="E61" s="5" t="s">
        <v>95</v>
      </c>
      <c r="F61" s="7">
        <v>42877</v>
      </c>
      <c r="G61" s="7">
        <v>44702</v>
      </c>
      <c r="H61" s="14" t="s">
        <v>186</v>
      </c>
    </row>
    <row r="62" spans="1:8" x14ac:dyDescent="0.2">
      <c r="A62" s="13">
        <v>61</v>
      </c>
      <c r="B62" s="5" t="s">
        <v>184</v>
      </c>
      <c r="C62" s="6" t="s">
        <v>187</v>
      </c>
      <c r="D62" s="24">
        <v>48.84</v>
      </c>
      <c r="E62" s="5" t="s">
        <v>188</v>
      </c>
      <c r="F62" s="7">
        <v>42963</v>
      </c>
      <c r="G62" s="7">
        <v>46615</v>
      </c>
      <c r="H62" s="14" t="s">
        <v>189</v>
      </c>
    </row>
    <row r="63" spans="1:8" x14ac:dyDescent="0.2">
      <c r="A63" s="13">
        <v>62</v>
      </c>
      <c r="B63" s="3" t="s">
        <v>190</v>
      </c>
      <c r="C63" s="25" t="s">
        <v>191</v>
      </c>
      <c r="D63" s="26">
        <v>185.88</v>
      </c>
      <c r="E63" s="3" t="s">
        <v>192</v>
      </c>
      <c r="F63" s="7">
        <v>43105</v>
      </c>
      <c r="G63" s="7">
        <v>46721</v>
      </c>
      <c r="H63" s="75" t="s">
        <v>193</v>
      </c>
    </row>
    <row r="64" spans="1:8" x14ac:dyDescent="0.2">
      <c r="A64" s="13">
        <v>63</v>
      </c>
      <c r="B64" s="3" t="s">
        <v>190</v>
      </c>
      <c r="C64" s="25" t="s">
        <v>194</v>
      </c>
      <c r="D64" s="26">
        <v>122.1</v>
      </c>
      <c r="E64" s="3" t="s">
        <v>192</v>
      </c>
      <c r="F64" s="7">
        <v>43105</v>
      </c>
      <c r="G64" s="7">
        <v>46721</v>
      </c>
      <c r="H64" s="75" t="s">
        <v>193</v>
      </c>
    </row>
    <row r="65" spans="1:8" x14ac:dyDescent="0.2">
      <c r="A65" s="13">
        <v>64</v>
      </c>
      <c r="B65" s="3" t="s">
        <v>190</v>
      </c>
      <c r="C65" s="25" t="s">
        <v>195</v>
      </c>
      <c r="D65" s="26">
        <v>427.79</v>
      </c>
      <c r="E65" s="3" t="s">
        <v>192</v>
      </c>
      <c r="F65" s="7">
        <v>43105</v>
      </c>
      <c r="G65" s="7">
        <v>46721</v>
      </c>
      <c r="H65" s="75" t="s">
        <v>193</v>
      </c>
    </row>
    <row r="66" spans="1:8" x14ac:dyDescent="0.2">
      <c r="A66" s="13">
        <v>65</v>
      </c>
      <c r="B66" s="3" t="s">
        <v>190</v>
      </c>
      <c r="C66" s="25" t="s">
        <v>196</v>
      </c>
      <c r="D66" s="26">
        <v>136</v>
      </c>
      <c r="E66" s="3" t="s">
        <v>192</v>
      </c>
      <c r="F66" s="7">
        <v>43105</v>
      </c>
      <c r="G66" s="7">
        <v>46721</v>
      </c>
      <c r="H66" s="75" t="s">
        <v>193</v>
      </c>
    </row>
    <row r="67" spans="1:8" x14ac:dyDescent="0.2">
      <c r="A67" s="13">
        <v>66</v>
      </c>
      <c r="B67" s="3" t="s">
        <v>190</v>
      </c>
      <c r="C67" s="25" t="s">
        <v>197</v>
      </c>
      <c r="D67" s="26">
        <v>23</v>
      </c>
      <c r="E67" s="3" t="s">
        <v>192</v>
      </c>
      <c r="F67" s="7">
        <v>43105</v>
      </c>
      <c r="G67" s="7">
        <v>46721</v>
      </c>
      <c r="H67" s="75" t="s">
        <v>193</v>
      </c>
    </row>
    <row r="68" spans="1:8" x14ac:dyDescent="0.2">
      <c r="A68" s="13">
        <v>67</v>
      </c>
      <c r="B68" s="3" t="s">
        <v>190</v>
      </c>
      <c r="C68" s="25" t="s">
        <v>198</v>
      </c>
      <c r="D68" s="26" t="s">
        <v>72</v>
      </c>
      <c r="E68" s="3" t="s">
        <v>192</v>
      </c>
      <c r="F68" s="7">
        <v>43105</v>
      </c>
      <c r="G68" s="7">
        <v>46721</v>
      </c>
      <c r="H68" s="75" t="s">
        <v>193</v>
      </c>
    </row>
    <row r="69" spans="1:8" x14ac:dyDescent="0.2">
      <c r="A69" s="13">
        <v>68</v>
      </c>
      <c r="B69" s="5" t="s">
        <v>80</v>
      </c>
      <c r="C69" s="6" t="s">
        <v>81</v>
      </c>
      <c r="D69" s="24">
        <v>20.48</v>
      </c>
      <c r="E69" s="5" t="s">
        <v>141</v>
      </c>
      <c r="F69" s="7">
        <v>43119</v>
      </c>
      <c r="G69" s="7">
        <v>50423</v>
      </c>
      <c r="H69" s="14" t="s">
        <v>199</v>
      </c>
    </row>
    <row r="70" spans="1:8" x14ac:dyDescent="0.2">
      <c r="A70" s="13">
        <v>69</v>
      </c>
      <c r="B70" s="5" t="s">
        <v>202</v>
      </c>
      <c r="C70" s="6" t="s">
        <v>203</v>
      </c>
      <c r="D70" s="24">
        <v>133.77000000000001</v>
      </c>
      <c r="E70" s="3" t="s">
        <v>204</v>
      </c>
      <c r="F70" s="7">
        <v>43196</v>
      </c>
      <c r="G70" s="7">
        <v>46849</v>
      </c>
      <c r="H70" s="14" t="s">
        <v>205</v>
      </c>
    </row>
    <row r="71" spans="1:8" ht="25.5" x14ac:dyDescent="0.2">
      <c r="A71" s="13">
        <v>70</v>
      </c>
      <c r="B71" s="5" t="s">
        <v>206</v>
      </c>
      <c r="C71" s="6" t="s">
        <v>207</v>
      </c>
      <c r="D71" s="24">
        <v>56.3</v>
      </c>
      <c r="E71" s="5" t="s">
        <v>208</v>
      </c>
      <c r="F71" s="7">
        <v>43200</v>
      </c>
      <c r="G71" s="7">
        <v>46852</v>
      </c>
      <c r="H71" s="14" t="s">
        <v>305</v>
      </c>
    </row>
    <row r="72" spans="1:8" ht="25.5" x14ac:dyDescent="0.2">
      <c r="A72" s="13">
        <v>71</v>
      </c>
      <c r="B72" s="5" t="s">
        <v>121</v>
      </c>
      <c r="C72" s="6" t="s">
        <v>209</v>
      </c>
      <c r="D72" s="24">
        <v>19.75</v>
      </c>
      <c r="E72" s="5" t="s">
        <v>210</v>
      </c>
      <c r="F72" s="7">
        <v>43200</v>
      </c>
      <c r="G72" s="7">
        <v>46852</v>
      </c>
      <c r="H72" s="14" t="s">
        <v>304</v>
      </c>
    </row>
    <row r="73" spans="1:8" ht="25.5" x14ac:dyDescent="0.2">
      <c r="A73" s="13">
        <v>72</v>
      </c>
      <c r="B73" s="5" t="s">
        <v>121</v>
      </c>
      <c r="C73" s="6" t="s">
        <v>211</v>
      </c>
      <c r="D73" s="24">
        <v>19.239999999999998</v>
      </c>
      <c r="E73" s="5" t="s">
        <v>212</v>
      </c>
      <c r="F73" s="7">
        <v>43202</v>
      </c>
      <c r="G73" s="7">
        <v>44662</v>
      </c>
      <c r="H73" s="14" t="s">
        <v>306</v>
      </c>
    </row>
    <row r="74" spans="1:8" ht="25.5" x14ac:dyDescent="0.2">
      <c r="A74" s="13">
        <v>73</v>
      </c>
      <c r="B74" s="5" t="s">
        <v>121</v>
      </c>
      <c r="C74" s="6" t="s">
        <v>303</v>
      </c>
      <c r="D74" s="24">
        <v>19.239999999999998</v>
      </c>
      <c r="E74" s="5" t="s">
        <v>212</v>
      </c>
      <c r="F74" s="7">
        <v>43202</v>
      </c>
      <c r="G74" s="7">
        <v>44662</v>
      </c>
      <c r="H74" s="14" t="s">
        <v>307</v>
      </c>
    </row>
    <row r="75" spans="1:8" ht="25.5" x14ac:dyDescent="0.2">
      <c r="A75" s="13">
        <v>74</v>
      </c>
      <c r="B75" s="29" t="s">
        <v>206</v>
      </c>
      <c r="C75" s="2" t="s">
        <v>207</v>
      </c>
      <c r="D75" s="4">
        <v>33.42</v>
      </c>
      <c r="E75" s="29" t="s">
        <v>213</v>
      </c>
      <c r="F75" s="30">
        <v>43207</v>
      </c>
      <c r="G75" s="30">
        <v>44667</v>
      </c>
      <c r="H75" s="14" t="s">
        <v>312</v>
      </c>
    </row>
    <row r="76" spans="1:8" x14ac:dyDescent="0.2">
      <c r="A76" s="13">
        <v>75</v>
      </c>
      <c r="B76" s="5" t="s">
        <v>214</v>
      </c>
      <c r="C76" s="6" t="s">
        <v>215</v>
      </c>
      <c r="D76" s="24">
        <v>221.89</v>
      </c>
      <c r="E76" s="5" t="s">
        <v>216</v>
      </c>
      <c r="F76" s="7">
        <v>43283</v>
      </c>
      <c r="G76" s="7">
        <v>47603</v>
      </c>
      <c r="H76" s="14" t="s">
        <v>217</v>
      </c>
    </row>
    <row r="77" spans="1:8" x14ac:dyDescent="0.2">
      <c r="A77" s="13">
        <v>76</v>
      </c>
      <c r="B77" s="29" t="s">
        <v>218</v>
      </c>
      <c r="C77" s="2" t="s">
        <v>219</v>
      </c>
      <c r="D77" s="4">
        <v>215.7</v>
      </c>
      <c r="E77" s="29" t="s">
        <v>220</v>
      </c>
      <c r="F77" s="30">
        <v>43346</v>
      </c>
      <c r="G77" s="30">
        <v>46999</v>
      </c>
      <c r="H77" s="38"/>
    </row>
    <row r="78" spans="1:8" x14ac:dyDescent="0.2">
      <c r="A78" s="13">
        <v>77</v>
      </c>
      <c r="B78" s="3" t="s">
        <v>221</v>
      </c>
      <c r="C78" s="25" t="s">
        <v>222</v>
      </c>
      <c r="D78" s="26">
        <v>47.6</v>
      </c>
      <c r="E78" s="3" t="s">
        <v>223</v>
      </c>
      <c r="F78" s="27">
        <v>43468</v>
      </c>
      <c r="G78" s="7">
        <v>47121</v>
      </c>
      <c r="H78" s="14" t="s">
        <v>74</v>
      </c>
    </row>
    <row r="79" spans="1:8" x14ac:dyDescent="0.2">
      <c r="A79" s="13">
        <v>78</v>
      </c>
      <c r="B79" s="5" t="s">
        <v>224</v>
      </c>
      <c r="C79" s="6" t="s">
        <v>225</v>
      </c>
      <c r="D79" s="24">
        <f>77.04-5.9</f>
        <v>71.14</v>
      </c>
      <c r="E79" s="5" t="s">
        <v>226</v>
      </c>
      <c r="F79" s="7">
        <v>43409</v>
      </c>
      <c r="G79" s="7">
        <v>47024</v>
      </c>
      <c r="H79" s="14" t="s">
        <v>227</v>
      </c>
    </row>
    <row r="80" spans="1:8" x14ac:dyDescent="0.2">
      <c r="A80" s="13">
        <v>79</v>
      </c>
      <c r="B80" s="3" t="s">
        <v>228</v>
      </c>
      <c r="C80" s="25" t="s">
        <v>229</v>
      </c>
      <c r="D80" s="26">
        <v>25.47</v>
      </c>
      <c r="E80" s="3" t="s">
        <v>230</v>
      </c>
      <c r="F80" s="7">
        <v>43428</v>
      </c>
      <c r="G80" s="7">
        <v>47092</v>
      </c>
      <c r="H80" s="37" t="s">
        <v>231</v>
      </c>
    </row>
    <row r="81" spans="1:8" s="32" customFormat="1" x14ac:dyDescent="0.2">
      <c r="A81" s="13">
        <v>80</v>
      </c>
      <c r="B81" s="29" t="s">
        <v>232</v>
      </c>
      <c r="C81" s="2" t="s">
        <v>233</v>
      </c>
      <c r="D81" s="4">
        <v>42.95</v>
      </c>
      <c r="E81" s="29" t="s">
        <v>234</v>
      </c>
      <c r="F81" s="30">
        <v>43434</v>
      </c>
      <c r="G81" s="30">
        <v>47092</v>
      </c>
      <c r="H81" s="37" t="s">
        <v>231</v>
      </c>
    </row>
    <row r="82" spans="1:8" x14ac:dyDescent="0.2">
      <c r="A82" s="13">
        <v>81</v>
      </c>
      <c r="B82" s="5" t="s">
        <v>235</v>
      </c>
      <c r="C82" s="6" t="s">
        <v>236</v>
      </c>
      <c r="D82" s="24">
        <v>164.86</v>
      </c>
      <c r="E82" s="3" t="s">
        <v>237</v>
      </c>
      <c r="F82" s="7">
        <v>43440</v>
      </c>
      <c r="G82" s="7">
        <v>47092</v>
      </c>
      <c r="H82" s="37" t="s">
        <v>231</v>
      </c>
    </row>
    <row r="83" spans="1:8" x14ac:dyDescent="0.2">
      <c r="A83" s="13">
        <v>82</v>
      </c>
      <c r="B83" s="5" t="s">
        <v>184</v>
      </c>
      <c r="C83" s="6" t="s">
        <v>185</v>
      </c>
      <c r="D83" s="24">
        <v>85.14</v>
      </c>
      <c r="E83" s="3" t="s">
        <v>238</v>
      </c>
      <c r="F83" s="7">
        <v>43495</v>
      </c>
      <c r="G83" s="7">
        <v>45320</v>
      </c>
      <c r="H83" s="14" t="s">
        <v>239</v>
      </c>
    </row>
    <row r="84" spans="1:8" x14ac:dyDescent="0.2">
      <c r="A84" s="13">
        <v>83</v>
      </c>
      <c r="B84" s="5" t="s">
        <v>240</v>
      </c>
      <c r="C84" s="6" t="s">
        <v>241</v>
      </c>
      <c r="D84" s="24">
        <v>20.83</v>
      </c>
      <c r="E84" s="5" t="s">
        <v>82</v>
      </c>
      <c r="F84" s="7">
        <v>43497</v>
      </c>
      <c r="G84" s="7">
        <v>47149</v>
      </c>
      <c r="H84" s="14" t="s">
        <v>242</v>
      </c>
    </row>
    <row r="85" spans="1:8" x14ac:dyDescent="0.2">
      <c r="A85" s="13">
        <v>84</v>
      </c>
      <c r="B85" s="29" t="s">
        <v>243</v>
      </c>
      <c r="C85" s="2" t="s">
        <v>244</v>
      </c>
      <c r="D85" s="4">
        <v>20.3</v>
      </c>
      <c r="E85" s="29" t="s">
        <v>188</v>
      </c>
      <c r="F85" s="30">
        <v>43511</v>
      </c>
      <c r="G85" s="30">
        <v>47163</v>
      </c>
      <c r="H85" s="37" t="s">
        <v>245</v>
      </c>
    </row>
    <row r="86" spans="1:8" x14ac:dyDescent="0.2">
      <c r="A86" s="13">
        <v>85</v>
      </c>
      <c r="B86" s="29" t="s">
        <v>246</v>
      </c>
      <c r="C86" s="2" t="s">
        <v>247</v>
      </c>
      <c r="D86" s="4">
        <v>20.3</v>
      </c>
      <c r="E86" s="29" t="s">
        <v>188</v>
      </c>
      <c r="F86" s="30">
        <v>43511</v>
      </c>
      <c r="G86" s="30">
        <v>47163</v>
      </c>
      <c r="H86" s="37" t="s">
        <v>245</v>
      </c>
    </row>
    <row r="87" spans="1:8" x14ac:dyDescent="0.2">
      <c r="A87" s="13">
        <v>86</v>
      </c>
      <c r="B87" s="5" t="s">
        <v>248</v>
      </c>
      <c r="C87" s="6" t="s">
        <v>249</v>
      </c>
      <c r="D87" s="24">
        <v>54.76</v>
      </c>
      <c r="E87" s="5" t="s">
        <v>210</v>
      </c>
      <c r="F87" s="7">
        <v>43557</v>
      </c>
      <c r="G87" s="7">
        <v>47209</v>
      </c>
      <c r="H87" s="14" t="s">
        <v>250</v>
      </c>
    </row>
    <row r="88" spans="1:8" x14ac:dyDescent="0.2">
      <c r="A88" s="13">
        <v>87</v>
      </c>
      <c r="B88" s="5" t="s">
        <v>327</v>
      </c>
      <c r="C88" s="6" t="s">
        <v>99</v>
      </c>
      <c r="D88" s="24">
        <v>33.090000000000003</v>
      </c>
      <c r="E88" s="5" t="s">
        <v>251</v>
      </c>
      <c r="F88" s="7">
        <v>43564</v>
      </c>
      <c r="G88" s="7">
        <v>47212</v>
      </c>
      <c r="H88" s="14" t="s">
        <v>252</v>
      </c>
    </row>
    <row r="89" spans="1:8" x14ac:dyDescent="0.2">
      <c r="A89" s="13">
        <v>88</v>
      </c>
      <c r="B89" s="5" t="s">
        <v>253</v>
      </c>
      <c r="C89" s="6" t="s">
        <v>207</v>
      </c>
      <c r="D89" s="24">
        <v>18.64</v>
      </c>
      <c r="E89" s="5" t="s">
        <v>254</v>
      </c>
      <c r="F89" s="7">
        <v>43564</v>
      </c>
      <c r="G89" s="7">
        <v>47216</v>
      </c>
      <c r="H89" s="14" t="s">
        <v>255</v>
      </c>
    </row>
    <row r="90" spans="1:8" x14ac:dyDescent="0.2">
      <c r="A90" s="13">
        <v>89</v>
      </c>
      <c r="B90" s="3" t="s">
        <v>117</v>
      </c>
      <c r="C90" s="25" t="s">
        <v>118</v>
      </c>
      <c r="D90" s="26">
        <v>290.89999999999998</v>
      </c>
      <c r="E90" s="3" t="s">
        <v>256</v>
      </c>
      <c r="F90" s="7">
        <v>43565</v>
      </c>
      <c r="G90" s="7">
        <v>47217</v>
      </c>
      <c r="H90" s="10" t="s">
        <v>257</v>
      </c>
    </row>
    <row r="91" spans="1:8" x14ac:dyDescent="0.2">
      <c r="A91" s="13">
        <v>90</v>
      </c>
      <c r="B91" s="3" t="s">
        <v>258</v>
      </c>
      <c r="C91" s="25" t="s">
        <v>259</v>
      </c>
      <c r="D91" s="26">
        <v>479.7</v>
      </c>
      <c r="E91" s="3" t="s">
        <v>260</v>
      </c>
      <c r="F91" s="7">
        <v>43565</v>
      </c>
      <c r="G91" s="7">
        <v>47217</v>
      </c>
      <c r="H91" s="10" t="s">
        <v>257</v>
      </c>
    </row>
    <row r="92" spans="1:8" x14ac:dyDescent="0.2">
      <c r="A92" s="13">
        <v>91</v>
      </c>
      <c r="B92" s="29" t="s">
        <v>442</v>
      </c>
      <c r="C92" s="2" t="s">
        <v>261</v>
      </c>
      <c r="D92" s="4">
        <v>171.28</v>
      </c>
      <c r="E92" s="29" t="s">
        <v>262</v>
      </c>
      <c r="F92" s="30">
        <v>43592</v>
      </c>
      <c r="G92" s="30">
        <v>47244</v>
      </c>
      <c r="H92" s="38" t="s">
        <v>263</v>
      </c>
    </row>
    <row r="93" spans="1:8" x14ac:dyDescent="0.2">
      <c r="A93" s="13">
        <v>92</v>
      </c>
      <c r="B93" s="29" t="s">
        <v>443</v>
      </c>
      <c r="C93" s="2" t="s">
        <v>264</v>
      </c>
      <c r="D93" s="4">
        <v>120.06</v>
      </c>
      <c r="E93" s="29" t="s">
        <v>262</v>
      </c>
      <c r="F93" s="30">
        <v>43592</v>
      </c>
      <c r="G93" s="30">
        <v>47244</v>
      </c>
      <c r="H93" s="38" t="s">
        <v>263</v>
      </c>
    </row>
    <row r="94" spans="1:8" x14ac:dyDescent="0.2">
      <c r="A94" s="13">
        <v>93</v>
      </c>
      <c r="B94" s="29" t="s">
        <v>444</v>
      </c>
      <c r="C94" s="2" t="s">
        <v>222</v>
      </c>
      <c r="D94" s="4">
        <v>140.4</v>
      </c>
      <c r="E94" s="29" t="s">
        <v>265</v>
      </c>
      <c r="F94" s="30">
        <v>43592</v>
      </c>
      <c r="G94" s="30">
        <v>47244</v>
      </c>
      <c r="H94" s="38" t="s">
        <v>263</v>
      </c>
    </row>
    <row r="95" spans="1:8" x14ac:dyDescent="0.2">
      <c r="A95" s="13">
        <v>94</v>
      </c>
      <c r="B95" s="29" t="s">
        <v>445</v>
      </c>
      <c r="C95" s="2" t="s">
        <v>266</v>
      </c>
      <c r="D95" s="4">
        <v>70.540000000000006</v>
      </c>
      <c r="E95" s="29" t="s">
        <v>267</v>
      </c>
      <c r="F95" s="30">
        <v>43592</v>
      </c>
      <c r="G95" s="30">
        <v>47244</v>
      </c>
      <c r="H95" s="38" t="s">
        <v>263</v>
      </c>
    </row>
    <row r="96" spans="1:8" x14ac:dyDescent="0.2">
      <c r="A96" s="13">
        <v>95</v>
      </c>
      <c r="B96" s="29" t="s">
        <v>221</v>
      </c>
      <c r="C96" s="2" t="s">
        <v>222</v>
      </c>
      <c r="D96" s="4">
        <v>281.58999999999997</v>
      </c>
      <c r="E96" s="29" t="s">
        <v>223</v>
      </c>
      <c r="F96" s="30">
        <v>43627</v>
      </c>
      <c r="G96" s="30">
        <v>47279</v>
      </c>
      <c r="H96" s="37" t="s">
        <v>268</v>
      </c>
    </row>
    <row r="97" spans="1:8" x14ac:dyDescent="0.2">
      <c r="A97" s="13">
        <v>96</v>
      </c>
      <c r="B97" s="29" t="s">
        <v>327</v>
      </c>
      <c r="C97" s="2" t="s">
        <v>99</v>
      </c>
      <c r="D97" s="4">
        <v>27.57</v>
      </c>
      <c r="E97" s="29" t="s">
        <v>269</v>
      </c>
      <c r="F97" s="30">
        <v>43630</v>
      </c>
      <c r="G97" s="30">
        <v>47282</v>
      </c>
      <c r="H97" s="37" t="s">
        <v>270</v>
      </c>
    </row>
    <row r="98" spans="1:8" x14ac:dyDescent="0.2">
      <c r="A98" s="13">
        <v>97</v>
      </c>
      <c r="B98" s="29" t="s">
        <v>446</v>
      </c>
      <c r="C98" s="2" t="s">
        <v>271</v>
      </c>
      <c r="D98" s="4">
        <v>88.22</v>
      </c>
      <c r="E98" s="29" t="s">
        <v>272</v>
      </c>
      <c r="F98" s="30">
        <v>43651</v>
      </c>
      <c r="G98" s="30">
        <v>47303</v>
      </c>
      <c r="H98" s="37" t="s">
        <v>273</v>
      </c>
    </row>
    <row r="99" spans="1:8" x14ac:dyDescent="0.2">
      <c r="A99" s="13">
        <v>98</v>
      </c>
      <c r="B99" s="29" t="s">
        <v>411</v>
      </c>
      <c r="C99" s="2" t="s">
        <v>36</v>
      </c>
      <c r="D99" s="4">
        <f>172.48+171.8</f>
        <v>344.28</v>
      </c>
      <c r="E99" s="29" t="s">
        <v>274</v>
      </c>
      <c r="F99" s="30">
        <v>43655</v>
      </c>
      <c r="G99" s="30">
        <v>47307</v>
      </c>
      <c r="H99" s="37" t="s">
        <v>275</v>
      </c>
    </row>
    <row r="100" spans="1:8" x14ac:dyDescent="0.2">
      <c r="A100" s="13">
        <v>99</v>
      </c>
      <c r="B100" s="5" t="s">
        <v>200</v>
      </c>
      <c r="C100" s="6" t="s">
        <v>201</v>
      </c>
      <c r="D100" s="24">
        <v>34.76</v>
      </c>
      <c r="E100" s="5" t="s">
        <v>276</v>
      </c>
      <c r="F100" s="7">
        <v>43685</v>
      </c>
      <c r="G100" s="7">
        <v>47337</v>
      </c>
      <c r="H100" s="14" t="s">
        <v>277</v>
      </c>
    </row>
    <row r="101" spans="1:8" x14ac:dyDescent="0.2">
      <c r="A101" s="13">
        <v>100</v>
      </c>
      <c r="B101" s="5" t="s">
        <v>278</v>
      </c>
      <c r="C101" s="6" t="s">
        <v>279</v>
      </c>
      <c r="D101" s="24">
        <v>245.67</v>
      </c>
      <c r="E101" s="5" t="s">
        <v>141</v>
      </c>
      <c r="F101" s="7">
        <v>43755</v>
      </c>
      <c r="G101" s="7">
        <v>47407</v>
      </c>
      <c r="H101" s="14" t="s">
        <v>280</v>
      </c>
    </row>
    <row r="102" spans="1:8" x14ac:dyDescent="0.2">
      <c r="A102" s="13">
        <v>101</v>
      </c>
      <c r="B102" s="5" t="s">
        <v>281</v>
      </c>
      <c r="C102" s="6" t="s">
        <v>282</v>
      </c>
      <c r="D102" s="24">
        <v>436.82</v>
      </c>
      <c r="E102" s="5" t="s">
        <v>283</v>
      </c>
      <c r="F102" s="7">
        <v>43775</v>
      </c>
      <c r="G102" s="7">
        <v>47427</v>
      </c>
      <c r="H102" s="14" t="s">
        <v>284</v>
      </c>
    </row>
    <row r="103" spans="1:8" x14ac:dyDescent="0.2">
      <c r="A103" s="13">
        <v>102</v>
      </c>
      <c r="B103" s="5" t="s">
        <v>22</v>
      </c>
      <c r="C103" s="6" t="s">
        <v>39</v>
      </c>
      <c r="D103" s="24">
        <v>9.73</v>
      </c>
      <c r="E103" s="5" t="s">
        <v>285</v>
      </c>
      <c r="F103" s="7">
        <v>43871</v>
      </c>
      <c r="G103" s="7">
        <v>45657</v>
      </c>
      <c r="H103" s="14" t="s">
        <v>286</v>
      </c>
    </row>
    <row r="104" spans="1:8" x14ac:dyDescent="0.2">
      <c r="A104" s="13">
        <v>103</v>
      </c>
      <c r="B104" s="5" t="s">
        <v>22</v>
      </c>
      <c r="C104" s="6" t="s">
        <v>39</v>
      </c>
      <c r="D104" s="24">
        <v>47.82</v>
      </c>
      <c r="E104" s="5" t="s">
        <v>210</v>
      </c>
      <c r="F104" s="7">
        <v>43887</v>
      </c>
      <c r="G104" s="7">
        <v>47539</v>
      </c>
      <c r="H104" s="14" t="s">
        <v>287</v>
      </c>
    </row>
    <row r="105" spans="1:8" x14ac:dyDescent="0.2">
      <c r="A105" s="13">
        <v>104</v>
      </c>
      <c r="B105" s="5" t="s">
        <v>288</v>
      </c>
      <c r="C105" s="6" t="s">
        <v>289</v>
      </c>
      <c r="D105" s="24">
        <v>533.85</v>
      </c>
      <c r="E105" s="5" t="s">
        <v>290</v>
      </c>
      <c r="F105" s="7">
        <v>43902</v>
      </c>
      <c r="G105" s="7">
        <v>47553</v>
      </c>
      <c r="H105" s="14" t="s">
        <v>291</v>
      </c>
    </row>
    <row r="106" spans="1:8" x14ac:dyDescent="0.2">
      <c r="A106" s="13">
        <v>105</v>
      </c>
      <c r="B106" s="5" t="s">
        <v>288</v>
      </c>
      <c r="C106" s="6" t="s">
        <v>292</v>
      </c>
      <c r="D106" s="24" t="s">
        <v>72</v>
      </c>
      <c r="E106" s="5" t="s">
        <v>290</v>
      </c>
      <c r="F106" s="7">
        <v>43902</v>
      </c>
      <c r="G106" s="7">
        <v>47553</v>
      </c>
      <c r="H106" s="14" t="s">
        <v>291</v>
      </c>
    </row>
    <row r="107" spans="1:8" x14ac:dyDescent="0.2">
      <c r="A107" s="13">
        <v>106</v>
      </c>
      <c r="B107" s="5" t="s">
        <v>288</v>
      </c>
      <c r="C107" s="6" t="s">
        <v>293</v>
      </c>
      <c r="D107" s="24" t="s">
        <v>72</v>
      </c>
      <c r="E107" s="5" t="s">
        <v>290</v>
      </c>
      <c r="F107" s="7">
        <v>43902</v>
      </c>
      <c r="G107" s="7">
        <v>47553</v>
      </c>
      <c r="H107" s="14" t="s">
        <v>291</v>
      </c>
    </row>
    <row r="108" spans="1:8" x14ac:dyDescent="0.2">
      <c r="A108" s="13">
        <v>107</v>
      </c>
      <c r="B108" s="5" t="s">
        <v>294</v>
      </c>
      <c r="C108" s="6" t="s">
        <v>295</v>
      </c>
      <c r="D108" s="24">
        <v>133.47</v>
      </c>
      <c r="E108" s="5" t="s">
        <v>290</v>
      </c>
      <c r="F108" s="7">
        <v>43902</v>
      </c>
      <c r="G108" s="7">
        <v>47553</v>
      </c>
      <c r="H108" s="14" t="s">
        <v>291</v>
      </c>
    </row>
    <row r="109" spans="1:8" x14ac:dyDescent="0.2">
      <c r="A109" s="13">
        <v>108</v>
      </c>
      <c r="B109" s="5" t="s">
        <v>296</v>
      </c>
      <c r="C109" s="6" t="s">
        <v>297</v>
      </c>
      <c r="D109" s="24">
        <v>498.25</v>
      </c>
      <c r="E109" s="5" t="s">
        <v>290</v>
      </c>
      <c r="F109" s="7">
        <v>43902</v>
      </c>
      <c r="G109" s="7">
        <v>47553</v>
      </c>
      <c r="H109" s="14" t="s">
        <v>291</v>
      </c>
    </row>
    <row r="110" spans="1:8" x14ac:dyDescent="0.2">
      <c r="A110" s="13">
        <v>109</v>
      </c>
      <c r="B110" s="5" t="s">
        <v>308</v>
      </c>
      <c r="C110" s="6" t="s">
        <v>309</v>
      </c>
      <c r="D110" s="24">
        <v>73.540000000000006</v>
      </c>
      <c r="E110" s="5" t="s">
        <v>223</v>
      </c>
      <c r="F110" s="7">
        <v>43928</v>
      </c>
      <c r="G110" s="7">
        <v>44292</v>
      </c>
      <c r="H110" s="14" t="s">
        <v>310</v>
      </c>
    </row>
    <row r="111" spans="1:8" x14ac:dyDescent="0.2">
      <c r="A111" s="13">
        <v>110</v>
      </c>
      <c r="B111" s="5" t="s">
        <v>22</v>
      </c>
      <c r="C111" s="6" t="s">
        <v>39</v>
      </c>
      <c r="D111" s="24">
        <v>22</v>
      </c>
      <c r="E111" s="5" t="s">
        <v>166</v>
      </c>
      <c r="F111" s="7">
        <v>43951</v>
      </c>
      <c r="G111" s="7">
        <v>47573</v>
      </c>
      <c r="H111" s="14" t="s">
        <v>313</v>
      </c>
    </row>
    <row r="112" spans="1:8" x14ac:dyDescent="0.2">
      <c r="A112" s="13">
        <v>111</v>
      </c>
      <c r="B112" s="5" t="s">
        <v>327</v>
      </c>
      <c r="C112" s="6" t="s">
        <v>99</v>
      </c>
      <c r="D112" s="24">
        <v>28.28</v>
      </c>
      <c r="E112" s="5" t="s">
        <v>340</v>
      </c>
      <c r="F112" s="7">
        <v>44008</v>
      </c>
      <c r="G112" s="7">
        <v>47659</v>
      </c>
      <c r="H112" s="14" t="s">
        <v>339</v>
      </c>
    </row>
    <row r="113" spans="1:8" x14ac:dyDescent="0.2">
      <c r="A113" s="13">
        <v>112</v>
      </c>
      <c r="B113" s="5" t="s">
        <v>206</v>
      </c>
      <c r="C113" s="6" t="s">
        <v>207</v>
      </c>
      <c r="D113" s="24">
        <v>60.61</v>
      </c>
      <c r="E113" s="5" t="s">
        <v>212</v>
      </c>
      <c r="F113" s="7">
        <v>44025</v>
      </c>
      <c r="G113" s="7">
        <v>47676</v>
      </c>
      <c r="H113" s="14" t="s">
        <v>341</v>
      </c>
    </row>
    <row r="114" spans="1:8" x14ac:dyDescent="0.2">
      <c r="A114" s="13">
        <v>113</v>
      </c>
      <c r="B114" s="5" t="s">
        <v>327</v>
      </c>
      <c r="C114" s="6" t="s">
        <v>99</v>
      </c>
      <c r="D114" s="24">
        <v>31.74</v>
      </c>
      <c r="E114" s="5" t="s">
        <v>342</v>
      </c>
      <c r="F114" s="7">
        <v>44032</v>
      </c>
      <c r="G114" s="7">
        <v>47683</v>
      </c>
      <c r="H114" s="14" t="s">
        <v>343</v>
      </c>
    </row>
    <row r="115" spans="1:8" x14ac:dyDescent="0.2">
      <c r="A115" s="13">
        <v>114</v>
      </c>
      <c r="B115" s="5" t="s">
        <v>344</v>
      </c>
      <c r="C115" s="6" t="s">
        <v>345</v>
      </c>
      <c r="D115" s="24">
        <v>168.23</v>
      </c>
      <c r="E115" s="5" t="s">
        <v>346</v>
      </c>
      <c r="F115" s="7">
        <v>44049</v>
      </c>
      <c r="G115" s="7">
        <v>46441</v>
      </c>
      <c r="H115" s="14" t="s">
        <v>347</v>
      </c>
    </row>
    <row r="116" spans="1:8" x14ac:dyDescent="0.2">
      <c r="A116" s="13">
        <v>115</v>
      </c>
      <c r="B116" s="5" t="s">
        <v>348</v>
      </c>
      <c r="C116" s="6" t="s">
        <v>349</v>
      </c>
      <c r="D116" s="24">
        <v>82.87</v>
      </c>
      <c r="E116" s="5" t="s">
        <v>350</v>
      </c>
      <c r="F116" s="7">
        <v>44049</v>
      </c>
      <c r="G116" s="7">
        <v>46441</v>
      </c>
      <c r="H116" s="14" t="s">
        <v>347</v>
      </c>
    </row>
    <row r="117" spans="1:8" x14ac:dyDescent="0.2">
      <c r="A117" s="13">
        <v>116</v>
      </c>
      <c r="B117" s="5" t="s">
        <v>22</v>
      </c>
      <c r="C117" s="6" t="s">
        <v>39</v>
      </c>
      <c r="D117" s="24">
        <v>10.69</v>
      </c>
      <c r="E117" s="5" t="s">
        <v>354</v>
      </c>
      <c r="F117" s="7">
        <v>44060</v>
      </c>
      <c r="G117" s="7">
        <v>47711</v>
      </c>
      <c r="H117" s="14" t="s">
        <v>355</v>
      </c>
    </row>
    <row r="118" spans="1:8" x14ac:dyDescent="0.2">
      <c r="A118" s="13">
        <v>117</v>
      </c>
      <c r="B118" s="5" t="s">
        <v>356</v>
      </c>
      <c r="C118" s="6" t="s">
        <v>357</v>
      </c>
      <c r="D118" s="24">
        <v>838.19</v>
      </c>
      <c r="E118" s="5" t="s">
        <v>213</v>
      </c>
      <c r="F118" s="7">
        <v>44074</v>
      </c>
      <c r="G118" s="7">
        <v>45047</v>
      </c>
      <c r="H118" s="14" t="s">
        <v>360</v>
      </c>
    </row>
    <row r="119" spans="1:8" x14ac:dyDescent="0.2">
      <c r="A119" s="13">
        <v>118</v>
      </c>
      <c r="B119" s="5" t="s">
        <v>80</v>
      </c>
      <c r="C119" s="6" t="s">
        <v>81</v>
      </c>
      <c r="D119" s="24">
        <v>74.56</v>
      </c>
      <c r="E119" s="5" t="s">
        <v>95</v>
      </c>
      <c r="F119" s="7">
        <v>44125</v>
      </c>
      <c r="G119" s="7">
        <v>47776</v>
      </c>
      <c r="H119" s="14" t="s">
        <v>365</v>
      </c>
    </row>
    <row r="120" spans="1:8" x14ac:dyDescent="0.2">
      <c r="A120" s="13">
        <v>119</v>
      </c>
      <c r="B120" s="5" t="s">
        <v>370</v>
      </c>
      <c r="C120" s="6" t="s">
        <v>371</v>
      </c>
      <c r="D120" s="24">
        <v>33.68</v>
      </c>
      <c r="E120" s="5" t="s">
        <v>372</v>
      </c>
      <c r="F120" s="7">
        <v>44138</v>
      </c>
      <c r="G120" s="7">
        <v>47789</v>
      </c>
      <c r="H120" s="14" t="s">
        <v>373</v>
      </c>
    </row>
    <row r="121" spans="1:8" x14ac:dyDescent="0.2">
      <c r="A121" s="13">
        <v>120</v>
      </c>
      <c r="B121" s="5" t="s">
        <v>69</v>
      </c>
      <c r="C121" s="6" t="s">
        <v>70</v>
      </c>
      <c r="D121" s="24">
        <v>139.09</v>
      </c>
      <c r="E121" s="5" t="s">
        <v>311</v>
      </c>
      <c r="F121" s="7">
        <v>44197</v>
      </c>
      <c r="G121" s="7">
        <v>47848</v>
      </c>
      <c r="H121" s="14" t="s">
        <v>373</v>
      </c>
    </row>
    <row r="122" spans="1:8" x14ac:dyDescent="0.2">
      <c r="A122" s="13">
        <v>121</v>
      </c>
      <c r="B122" s="5" t="s">
        <v>374</v>
      </c>
      <c r="C122" s="33" t="s">
        <v>319</v>
      </c>
      <c r="D122" s="79">
        <v>0.1094</v>
      </c>
      <c r="E122" s="5" t="s">
        <v>375</v>
      </c>
      <c r="F122" s="7">
        <v>44145</v>
      </c>
      <c r="G122" s="7">
        <v>47796</v>
      </c>
      <c r="H122" s="14" t="s">
        <v>376</v>
      </c>
    </row>
    <row r="123" spans="1:8" x14ac:dyDescent="0.2">
      <c r="A123" s="13">
        <v>122</v>
      </c>
      <c r="B123" s="5" t="s">
        <v>374</v>
      </c>
      <c r="C123" s="33" t="s">
        <v>320</v>
      </c>
      <c r="D123" s="24">
        <v>241.98</v>
      </c>
      <c r="E123" s="5" t="s">
        <v>375</v>
      </c>
      <c r="F123" s="7">
        <v>44145</v>
      </c>
      <c r="G123" s="7">
        <v>47796</v>
      </c>
      <c r="H123" s="14" t="s">
        <v>376</v>
      </c>
    </row>
    <row r="124" spans="1:8" x14ac:dyDescent="0.2">
      <c r="A124" s="13">
        <v>123</v>
      </c>
      <c r="B124" s="5" t="s">
        <v>374</v>
      </c>
      <c r="C124" s="33" t="s">
        <v>321</v>
      </c>
      <c r="D124" s="24">
        <v>34</v>
      </c>
      <c r="E124" s="5" t="s">
        <v>375</v>
      </c>
      <c r="F124" s="7">
        <v>44145</v>
      </c>
      <c r="G124" s="7">
        <v>47796</v>
      </c>
      <c r="H124" s="14" t="s">
        <v>376</v>
      </c>
    </row>
    <row r="125" spans="1:8" x14ac:dyDescent="0.2">
      <c r="A125" s="13">
        <v>124</v>
      </c>
      <c r="B125" s="5" t="s">
        <v>374</v>
      </c>
      <c r="C125" s="33" t="s">
        <v>322</v>
      </c>
      <c r="D125" s="24">
        <v>23</v>
      </c>
      <c r="E125" s="5" t="s">
        <v>375</v>
      </c>
      <c r="F125" s="7">
        <v>44145</v>
      </c>
      <c r="G125" s="7">
        <v>47796</v>
      </c>
      <c r="H125" s="14" t="s">
        <v>376</v>
      </c>
    </row>
    <row r="126" spans="1:8" x14ac:dyDescent="0.2">
      <c r="A126" s="13">
        <v>125</v>
      </c>
      <c r="B126" s="5" t="s">
        <v>374</v>
      </c>
      <c r="C126" s="33" t="s">
        <v>323</v>
      </c>
      <c r="D126" s="24">
        <v>37</v>
      </c>
      <c r="E126" s="5" t="s">
        <v>375</v>
      </c>
      <c r="F126" s="7">
        <v>44145</v>
      </c>
      <c r="G126" s="7">
        <v>47796</v>
      </c>
      <c r="H126" s="14" t="s">
        <v>376</v>
      </c>
    </row>
    <row r="127" spans="1:8" x14ac:dyDescent="0.2">
      <c r="A127" s="13">
        <v>126</v>
      </c>
      <c r="B127" s="5" t="s">
        <v>374</v>
      </c>
      <c r="C127" s="33" t="s">
        <v>324</v>
      </c>
      <c r="D127" s="24">
        <v>52</v>
      </c>
      <c r="E127" s="5" t="s">
        <v>375</v>
      </c>
      <c r="F127" s="7">
        <v>44145</v>
      </c>
      <c r="G127" s="7">
        <v>47796</v>
      </c>
      <c r="H127" s="14" t="s">
        <v>376</v>
      </c>
    </row>
    <row r="128" spans="1:8" x14ac:dyDescent="0.2">
      <c r="A128" s="13">
        <v>127</v>
      </c>
      <c r="B128" s="5" t="s">
        <v>374</v>
      </c>
      <c r="C128" s="33" t="s">
        <v>325</v>
      </c>
      <c r="D128" s="24" t="s">
        <v>72</v>
      </c>
      <c r="E128" s="5" t="s">
        <v>375</v>
      </c>
      <c r="F128" s="7">
        <v>44145</v>
      </c>
      <c r="G128" s="7">
        <v>47796</v>
      </c>
      <c r="H128" s="14" t="s">
        <v>376</v>
      </c>
    </row>
    <row r="129" spans="1:8" x14ac:dyDescent="0.2">
      <c r="A129" s="13">
        <v>128</v>
      </c>
      <c r="B129" s="5" t="s">
        <v>22</v>
      </c>
      <c r="C129" s="6" t="s">
        <v>39</v>
      </c>
      <c r="D129" s="24">
        <v>33.36</v>
      </c>
      <c r="E129" s="5" t="s">
        <v>394</v>
      </c>
      <c r="F129" s="7">
        <v>44181</v>
      </c>
      <c r="G129" s="7">
        <v>47832</v>
      </c>
      <c r="H129" s="14" t="s">
        <v>395</v>
      </c>
    </row>
    <row r="130" spans="1:8" x14ac:dyDescent="0.2">
      <c r="A130" s="13">
        <v>129</v>
      </c>
      <c r="B130" s="5" t="s">
        <v>396</v>
      </c>
      <c r="C130" s="6" t="s">
        <v>397</v>
      </c>
      <c r="D130" s="24">
        <v>500.88</v>
      </c>
      <c r="E130" s="5" t="s">
        <v>272</v>
      </c>
      <c r="F130" s="7">
        <v>44181</v>
      </c>
      <c r="G130" s="7">
        <v>47832</v>
      </c>
      <c r="H130" s="14" t="s">
        <v>395</v>
      </c>
    </row>
    <row r="131" spans="1:8" x14ac:dyDescent="0.2">
      <c r="A131" s="13">
        <v>130</v>
      </c>
      <c r="B131" s="5" t="s">
        <v>396</v>
      </c>
      <c r="C131" s="6" t="s">
        <v>398</v>
      </c>
      <c r="D131" s="24">
        <v>40</v>
      </c>
      <c r="E131" s="5" t="s">
        <v>272</v>
      </c>
      <c r="F131" s="7">
        <v>44181</v>
      </c>
      <c r="G131" s="7">
        <v>47832</v>
      </c>
      <c r="H131" s="14" t="s">
        <v>395</v>
      </c>
    </row>
    <row r="132" spans="1:8" x14ac:dyDescent="0.2">
      <c r="A132" s="13">
        <v>131</v>
      </c>
      <c r="B132" s="5" t="s">
        <v>214</v>
      </c>
      <c r="C132" s="6" t="s">
        <v>215</v>
      </c>
      <c r="D132" s="24">
        <v>34.96</v>
      </c>
      <c r="E132" s="5" t="s">
        <v>399</v>
      </c>
      <c r="F132" s="7">
        <v>44181</v>
      </c>
      <c r="G132" s="7">
        <v>47832</v>
      </c>
      <c r="H132" s="14" t="s">
        <v>395</v>
      </c>
    </row>
    <row r="133" spans="1:8" x14ac:dyDescent="0.2">
      <c r="A133" s="13">
        <v>132</v>
      </c>
      <c r="B133" s="5" t="s">
        <v>400</v>
      </c>
      <c r="C133" s="6" t="s">
        <v>401</v>
      </c>
      <c r="D133" s="24">
        <v>49.32</v>
      </c>
      <c r="E133" s="5" t="s">
        <v>399</v>
      </c>
      <c r="F133" s="7">
        <v>44181</v>
      </c>
      <c r="G133" s="7">
        <v>47832</v>
      </c>
      <c r="H133" s="14" t="s">
        <v>395</v>
      </c>
    </row>
    <row r="134" spans="1:8" x14ac:dyDescent="0.2">
      <c r="A134" s="13">
        <v>133</v>
      </c>
      <c r="B134" s="5" t="s">
        <v>428</v>
      </c>
      <c r="C134" s="6" t="s">
        <v>429</v>
      </c>
      <c r="D134" s="24">
        <v>145.18</v>
      </c>
      <c r="E134" s="5" t="s">
        <v>430</v>
      </c>
      <c r="F134" s="7">
        <v>44236</v>
      </c>
      <c r="G134" s="7">
        <v>44561</v>
      </c>
      <c r="H134" s="14" t="s">
        <v>431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I2" sqref="I1:I1048576"/>
    </sheetView>
  </sheetViews>
  <sheetFormatPr defaultRowHeight="12.75" x14ac:dyDescent="0.2"/>
  <cols>
    <col min="1" max="1" width="3.5703125" style="8" bestFit="1" customWidth="1"/>
    <col min="2" max="2" width="31.5703125" style="8" bestFit="1" customWidth="1"/>
    <col min="3" max="3" width="16.42578125" style="8" bestFit="1" customWidth="1"/>
    <col min="4" max="4" width="5.85546875" style="8" bestFit="1" customWidth="1"/>
    <col min="5" max="5" width="22.140625" style="8" customWidth="1"/>
    <col min="6" max="6" width="9" style="8" bestFit="1" customWidth="1"/>
    <col min="7" max="7" width="9.140625" style="8" bestFit="1" customWidth="1"/>
    <col min="8" max="8" width="10.140625" style="8" customWidth="1"/>
    <col min="9" max="16384" width="9.140625" style="8"/>
  </cols>
  <sheetData>
    <row r="1" spans="1:8" s="17" customFormat="1" ht="38.25" x14ac:dyDescent="0.25">
      <c r="A1" s="15" t="s">
        <v>2</v>
      </c>
      <c r="B1" s="15" t="s">
        <v>57</v>
      </c>
      <c r="C1" s="15" t="s">
        <v>0</v>
      </c>
      <c r="D1" s="15" t="s">
        <v>298</v>
      </c>
      <c r="E1" s="15" t="s">
        <v>43</v>
      </c>
      <c r="F1" s="15" t="s">
        <v>58</v>
      </c>
      <c r="G1" s="16" t="s">
        <v>299</v>
      </c>
      <c r="H1" s="34" t="s">
        <v>1</v>
      </c>
    </row>
    <row r="2" spans="1:8" x14ac:dyDescent="0.2">
      <c r="A2" s="12">
        <v>1</v>
      </c>
      <c r="B2" s="12" t="s">
        <v>300</v>
      </c>
      <c r="C2" s="12" t="s">
        <v>301</v>
      </c>
      <c r="D2" s="12">
        <v>54.23</v>
      </c>
      <c r="E2" s="10" t="s">
        <v>352</v>
      </c>
      <c r="F2" s="18">
        <v>43826</v>
      </c>
      <c r="G2" s="19">
        <v>3940</v>
      </c>
      <c r="H2" s="19" t="s">
        <v>302</v>
      </c>
    </row>
    <row r="3" spans="1:8" x14ac:dyDescent="0.2">
      <c r="A3" s="12">
        <v>2</v>
      </c>
      <c r="B3" s="12" t="s">
        <v>318</v>
      </c>
      <c r="C3" s="12" t="s">
        <v>319</v>
      </c>
      <c r="D3" s="13" t="s">
        <v>72</v>
      </c>
      <c r="E3" s="10" t="s">
        <v>352</v>
      </c>
      <c r="F3" s="11">
        <v>43950</v>
      </c>
      <c r="G3" s="56">
        <v>101000</v>
      </c>
      <c r="H3" s="60" t="s">
        <v>326</v>
      </c>
    </row>
    <row r="4" spans="1:8" x14ac:dyDescent="0.2">
      <c r="A4" s="12">
        <v>3</v>
      </c>
      <c r="B4" s="12" t="s">
        <v>318</v>
      </c>
      <c r="C4" s="12" t="s">
        <v>320</v>
      </c>
      <c r="D4" s="13">
        <v>241.98</v>
      </c>
      <c r="E4" s="10" t="s">
        <v>352</v>
      </c>
      <c r="F4" s="11">
        <v>43950</v>
      </c>
      <c r="G4" s="57"/>
      <c r="H4" s="57"/>
    </row>
    <row r="5" spans="1:8" x14ac:dyDescent="0.2">
      <c r="A5" s="12">
        <v>4</v>
      </c>
      <c r="B5" s="12" t="s">
        <v>318</v>
      </c>
      <c r="C5" s="12" t="s">
        <v>321</v>
      </c>
      <c r="D5" s="13" t="s">
        <v>72</v>
      </c>
      <c r="E5" s="10" t="s">
        <v>352</v>
      </c>
      <c r="F5" s="11">
        <v>43950</v>
      </c>
      <c r="G5" s="57"/>
      <c r="H5" s="57"/>
    </row>
    <row r="6" spans="1:8" x14ac:dyDescent="0.2">
      <c r="A6" s="12">
        <v>5</v>
      </c>
      <c r="B6" s="12" t="s">
        <v>318</v>
      </c>
      <c r="C6" s="12" t="s">
        <v>322</v>
      </c>
      <c r="D6" s="13" t="s">
        <v>72</v>
      </c>
      <c r="E6" s="10" t="s">
        <v>352</v>
      </c>
      <c r="F6" s="11">
        <v>43950</v>
      </c>
      <c r="G6" s="57"/>
      <c r="H6" s="57"/>
    </row>
    <row r="7" spans="1:8" x14ac:dyDescent="0.2">
      <c r="A7" s="12">
        <v>6</v>
      </c>
      <c r="B7" s="12" t="s">
        <v>318</v>
      </c>
      <c r="C7" s="12" t="s">
        <v>323</v>
      </c>
      <c r="D7" s="13" t="s">
        <v>72</v>
      </c>
      <c r="E7" s="10" t="s">
        <v>352</v>
      </c>
      <c r="F7" s="11">
        <v>43950</v>
      </c>
      <c r="G7" s="57"/>
      <c r="H7" s="57"/>
    </row>
    <row r="8" spans="1:8" x14ac:dyDescent="0.2">
      <c r="A8" s="12">
        <v>7</v>
      </c>
      <c r="B8" s="12" t="s">
        <v>318</v>
      </c>
      <c r="C8" s="12" t="s">
        <v>324</v>
      </c>
      <c r="D8" s="13" t="s">
        <v>72</v>
      </c>
      <c r="E8" s="10" t="s">
        <v>352</v>
      </c>
      <c r="F8" s="11">
        <v>43950</v>
      </c>
      <c r="G8" s="57"/>
      <c r="H8" s="57"/>
    </row>
    <row r="9" spans="1:8" x14ac:dyDescent="0.2">
      <c r="A9" s="12">
        <v>8</v>
      </c>
      <c r="B9" s="12" t="s">
        <v>318</v>
      </c>
      <c r="C9" s="12" t="s">
        <v>325</v>
      </c>
      <c r="D9" s="13" t="s">
        <v>72</v>
      </c>
      <c r="E9" s="10" t="s">
        <v>352</v>
      </c>
      <c r="F9" s="11">
        <v>43950</v>
      </c>
      <c r="G9" s="58"/>
      <c r="H9" s="58"/>
    </row>
    <row r="10" spans="1:8" x14ac:dyDescent="0.2">
      <c r="A10" s="12">
        <v>9</v>
      </c>
      <c r="B10" s="12" t="s">
        <v>336</v>
      </c>
      <c r="C10" s="12" t="s">
        <v>171</v>
      </c>
      <c r="D10" s="12">
        <v>52.55</v>
      </c>
      <c r="E10" s="12" t="s">
        <v>337</v>
      </c>
      <c r="F10" s="18">
        <v>44012</v>
      </c>
      <c r="G10" s="19">
        <v>1400</v>
      </c>
      <c r="H10" s="19" t="s">
        <v>338</v>
      </c>
    </row>
    <row r="11" spans="1:8" x14ac:dyDescent="0.2">
      <c r="A11" s="12">
        <v>10</v>
      </c>
      <c r="B11" s="12" t="s">
        <v>366</v>
      </c>
      <c r="C11" s="12" t="s">
        <v>367</v>
      </c>
      <c r="D11" s="12">
        <v>53.05</v>
      </c>
      <c r="E11" s="10" t="s">
        <v>352</v>
      </c>
      <c r="F11" s="18">
        <v>44132</v>
      </c>
      <c r="G11" s="59">
        <v>1000</v>
      </c>
      <c r="H11" s="61" t="s">
        <v>369</v>
      </c>
    </row>
    <row r="12" spans="1:8" x14ac:dyDescent="0.2">
      <c r="A12" s="12">
        <v>11</v>
      </c>
      <c r="B12" s="12" t="s">
        <v>366</v>
      </c>
      <c r="C12" s="12" t="s">
        <v>368</v>
      </c>
      <c r="D12" s="12"/>
      <c r="E12" s="10" t="s">
        <v>352</v>
      </c>
      <c r="F12" s="18">
        <v>44132</v>
      </c>
      <c r="G12" s="59"/>
      <c r="H12" s="61"/>
    </row>
  </sheetData>
  <mergeCells count="4">
    <mergeCell ref="G3:G9"/>
    <mergeCell ref="G11:G12"/>
    <mergeCell ref="H3:H9"/>
    <mergeCell ref="H11:H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4</vt:i4>
      </vt:variant>
    </vt:vector>
  </HeadingPairs>
  <TitlesOfParts>
    <vt:vector size="4" baseType="lpstr">
      <vt:lpstr>Nuomos sutartys</vt:lpstr>
      <vt:lpstr>Patikėjimo sutartys</vt:lpstr>
      <vt:lpstr>Panaudos sutartys</vt:lpstr>
      <vt:lpstr>Pirkimo - pardavimo sutartys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Tūskienė</dc:creator>
  <cp:lastModifiedBy>Kristina Tūskienė</cp:lastModifiedBy>
  <dcterms:created xsi:type="dcterms:W3CDTF">2020-02-25T06:46:57Z</dcterms:created>
  <dcterms:modified xsi:type="dcterms:W3CDTF">2021-02-19T07:32:28Z</dcterms:modified>
</cp:coreProperties>
</file>