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95" windowWidth="15195" windowHeight="7560" activeTab="6"/>
  </bookViews>
  <sheets>
    <sheet name="Ikimokykl.įst." sheetId="1" r:id="rId1"/>
    <sheet name="BENDRO LAVINIMO MOKYKLOS" sheetId="2" r:id="rId2"/>
    <sheet name="Neform.ugd.įst." sheetId="3" r:id="rId3"/>
    <sheet name="KULTŪROS CENTRAI" sheetId="4" r:id="rId4"/>
    <sheet name="BIBJIOTEKOS" sheetId="5" r:id="rId5"/>
    <sheet name="MUZIEJUS" sheetId="6" r:id="rId6"/>
    <sheet name="SOCIALINĖ PARAMA" sheetId="7" r:id="rId7"/>
    <sheet name="VAIKO TEISĖS" sheetId="8" r:id="rId8"/>
  </sheets>
  <definedNames/>
  <calcPr fullCalcOnLoad="1"/>
</workbook>
</file>

<file path=xl/sharedStrings.xml><?xml version="1.0" encoding="utf-8"?>
<sst xmlns="http://schemas.openxmlformats.org/spreadsheetml/2006/main" count="355" uniqueCount="300">
  <si>
    <t>Įstaigos pavadinimas</t>
  </si>
  <si>
    <t>viso išlaidų eur.</t>
  </si>
  <si>
    <t>darbo užmokestis eur</t>
  </si>
  <si>
    <t>Sodra</t>
  </si>
  <si>
    <t>Kitos išlaidos</t>
  </si>
  <si>
    <t>Vidutinis darbo dienų sk.</t>
  </si>
  <si>
    <t>m/d vaikų sąrašinis sk.</t>
  </si>
  <si>
    <t xml:space="preserve">Biudž.išl.reikal. Išlaikyti 1 lankanč. vaikui per metus </t>
  </si>
  <si>
    <t>Biudž.išl.reikal. Išlaikyti 1 lankanč. vaikui per dieną</t>
  </si>
  <si>
    <t>Tėvų įnašai per metus</t>
  </si>
  <si>
    <t>Tėvai dengia maitinimo išlaidų</t>
  </si>
  <si>
    <t>Visų išlaidų dalis, kurią dengia tėvų įnašai %</t>
  </si>
  <si>
    <t>Maitinimo išlaidos 1 vaikui per dieną</t>
  </si>
  <si>
    <t>Etatų skaičius</t>
  </si>
  <si>
    <t>iš viso</t>
  </si>
  <si>
    <t>1 darbuot. tenkantis vaikų skaičius sąraš/fakt.</t>
  </si>
  <si>
    <t>Faktiškas darbuotojų skaičius</t>
  </si>
  <si>
    <t>Moksleivių skaičius</t>
  </si>
  <si>
    <t>Išlaidos 1 moksleiviui</t>
  </si>
  <si>
    <t>Klasių komplektų skaičius</t>
  </si>
  <si>
    <t>Iš viso</t>
  </si>
  <si>
    <t>pedagog.normų</t>
  </si>
  <si>
    <t xml:space="preserve">Faktiškas pedagogų skaičius </t>
  </si>
  <si>
    <t>Moksleivių skaičius tenkantis 1 pedagogui</t>
  </si>
  <si>
    <t>Gauta spec.lėšų</t>
  </si>
  <si>
    <t>Spec.lėšų dalis  bendroje išlaidų dalyje %</t>
  </si>
  <si>
    <t>Meno kolektyvų skaičius</t>
  </si>
  <si>
    <t>Išduota knygų per metus</t>
  </si>
  <si>
    <t>Etatų sklaičius</t>
  </si>
  <si>
    <t>Lankytojų skaičius</t>
  </si>
  <si>
    <t>Surengta parodų</t>
  </si>
  <si>
    <t>Eksponatų skaičius</t>
  </si>
  <si>
    <t>ROKIŠKIO VIEŠOJI BIBLIOTEKA</t>
  </si>
  <si>
    <t xml:space="preserve">Bajorų </t>
  </si>
  <si>
    <t>Kavoliškio</t>
  </si>
  <si>
    <t>ROKIŠKIO MIESTO SEN.</t>
  </si>
  <si>
    <t>Rokiškio miesto</t>
  </si>
  <si>
    <t>ROKIŠKIO RAJONO SAVIVALDYBĖS SOCIALINĖS PARAMOS RODIKLIŲ</t>
  </si>
  <si>
    <t xml:space="preserve"> </t>
  </si>
  <si>
    <t>Eil.</t>
  </si>
  <si>
    <t>Pašalpų rūšys</t>
  </si>
  <si>
    <t>Išmokėta suma (fakt.) Eur</t>
  </si>
  <si>
    <t>Vidut.pašalpos dydis Eur</t>
  </si>
  <si>
    <t>Nr.</t>
  </si>
  <si>
    <t>palyginus</t>
  </si>
  <si>
    <t>SOCIALINĖ PARAMA, MOKAMA IŠ SAVIVALDYBĖS BIUDŽETO</t>
  </si>
  <si>
    <t>Kompensacijos už šildymą</t>
  </si>
  <si>
    <t xml:space="preserve"> SOCIALINĖ PARAMA, MOKAMA IŠ VALSTYBĖS BIUDŽETO</t>
  </si>
  <si>
    <t xml:space="preserve">Išmoka vaikui </t>
  </si>
  <si>
    <t>Vienkartinė išmoka nėščiai mot.</t>
  </si>
  <si>
    <t>Vienkartinė išmoka vaikui</t>
  </si>
  <si>
    <t>Globos (rūpybos) išmoka</t>
  </si>
  <si>
    <t>Globos (rūpybos) išmokos tikslinis priedas</t>
  </si>
  <si>
    <t>Išmoka privalomosios pradinės karo tarnybos kario vaikui</t>
  </si>
  <si>
    <t>Vienkartinė išmoka įsikurti</t>
  </si>
  <si>
    <t>Transporto išlaidų kompensacijos</t>
  </si>
  <si>
    <t>Spec. lengvųjų automobilių įsigijimo  išlaidų kompensacijos</t>
  </si>
  <si>
    <t>Išmoka laid. asmenims</t>
  </si>
  <si>
    <t>Socialinė pensija</t>
  </si>
  <si>
    <t>Šalpos išmoka už vaiko inv. slaugą</t>
  </si>
  <si>
    <t>Šalpos pensija neįgaliajam</t>
  </si>
  <si>
    <t>Šalpos pensija neįgaliam vaikui</t>
  </si>
  <si>
    <t>Šalpos našlaičių pensija</t>
  </si>
  <si>
    <t>Šalpos komp. daugiavaikei motinai</t>
  </si>
  <si>
    <t>Neįgaliųjų socialinė integracija</t>
  </si>
  <si>
    <t>Vienkartinės kompensacijos asmenims, sužalotiems SA</t>
  </si>
  <si>
    <t>Vienkartinės kompensacijos rezistencijos dalyviams (šeimoms)</t>
  </si>
  <si>
    <t>Šeimos įtrauktos į socialinės rizikos šeimų apskaitą</t>
  </si>
  <si>
    <t>Vaikų , augančių soc. rizikos šeimose, skaičius</t>
  </si>
  <si>
    <t>Naujai į soc riziką įrašytos šeimų skaičius</t>
  </si>
  <si>
    <t>Be tėvų globos likę vaikai</t>
  </si>
  <si>
    <t>Laikina globa</t>
  </si>
  <si>
    <t>Nuolatinė globa</t>
  </si>
  <si>
    <t xml:space="preserve">Globojamų (rūpinamų) šeimoje vaikų skaičius </t>
  </si>
  <si>
    <t>Globojamų (rūpinamų) socialinės globos įstaigose vaikų skaičius</t>
  </si>
  <si>
    <t>Vaikai</t>
  </si>
  <si>
    <t>Rokiškio miestas</t>
  </si>
  <si>
    <t>Rokiškio kaimiškoji sen.</t>
  </si>
  <si>
    <t>Obelių sen.</t>
  </si>
  <si>
    <t>Juodupės sen.</t>
  </si>
  <si>
    <t>Pandėlio sen.</t>
  </si>
  <si>
    <t>Panemunėlio sen.</t>
  </si>
  <si>
    <t>Kazliškio sen.</t>
  </si>
  <si>
    <t>Kamajų sen.</t>
  </si>
  <si>
    <t>Kriaunų sen.</t>
  </si>
  <si>
    <t>Jūžintų sen.</t>
  </si>
  <si>
    <t xml:space="preserve">Šeimos </t>
  </si>
  <si>
    <t>šeimos</t>
  </si>
  <si>
    <t>vaikai</t>
  </si>
  <si>
    <t>Iš viso išlaidų, eur.</t>
  </si>
  <si>
    <t>iš jų:</t>
  </si>
  <si>
    <t>Išlaidos tenkan-   čios 1 gyv.per metus</t>
  </si>
  <si>
    <t>Skaitančių gyventojų proc.</t>
  </si>
  <si>
    <t xml:space="preserve">Vieno skaityto-   jo skaito-   mumas </t>
  </si>
  <si>
    <t>Knygų atnaujini-   mas per metus (sk.)</t>
  </si>
  <si>
    <t>Knygų atnaujini-   mo proc.</t>
  </si>
  <si>
    <t>Organi-   zuota renginių</t>
  </si>
  <si>
    <t>Gauta spec.      lėšų</t>
  </si>
  <si>
    <t xml:space="preserve">darbo užmokestis </t>
  </si>
  <si>
    <t>įnašai soc. draudimui</t>
  </si>
  <si>
    <t>kitos išlaidos</t>
  </si>
  <si>
    <t>Skemų</t>
  </si>
  <si>
    <t>Čedasų</t>
  </si>
  <si>
    <t>Žiobiškio</t>
  </si>
  <si>
    <t>Sėlynės</t>
  </si>
  <si>
    <t>JUODUPĖS SENIŪNIJA</t>
  </si>
  <si>
    <t>Onuškio</t>
  </si>
  <si>
    <t>Lukštų</t>
  </si>
  <si>
    <t>Didsodės</t>
  </si>
  <si>
    <t>Juodupės</t>
  </si>
  <si>
    <t>JŪŽINTŲ SENIŪNIJA</t>
  </si>
  <si>
    <t>Jūžintų</t>
  </si>
  <si>
    <t>Čivylių</t>
  </si>
  <si>
    <t>Laibgalių</t>
  </si>
  <si>
    <t>Ragelių</t>
  </si>
  <si>
    <t>KAMAJŲ SENIŪNIJA</t>
  </si>
  <si>
    <t>Kamajų</t>
  </si>
  <si>
    <t>Kalvių</t>
  </si>
  <si>
    <t>Duokiškio</t>
  </si>
  <si>
    <t>Salų</t>
  </si>
  <si>
    <t>Aukštakalnių</t>
  </si>
  <si>
    <t>Verksnionių</t>
  </si>
  <si>
    <t>KRIAUNŲ SENIŪNIJA</t>
  </si>
  <si>
    <t>Kriaunų</t>
  </si>
  <si>
    <t>Lašų</t>
  </si>
  <si>
    <t>KAZLIŠKIO SENIŪNIJA</t>
  </si>
  <si>
    <t>Kazliškio</t>
  </si>
  <si>
    <t>Konstantinavos</t>
  </si>
  <si>
    <t>PANEMUNĖLIO SENIŪN.</t>
  </si>
  <si>
    <t>Panemunėlio miest.</t>
  </si>
  <si>
    <t>Panemunėlio gelež.st.</t>
  </si>
  <si>
    <t>Augustinavos</t>
  </si>
  <si>
    <t>PANDĖLIO SENIŪNIJA</t>
  </si>
  <si>
    <t>Pandėlio</t>
  </si>
  <si>
    <t>Sriubiškių</t>
  </si>
  <si>
    <t>Martynonių</t>
  </si>
  <si>
    <t>Panemunio</t>
  </si>
  <si>
    <t>Suvainiškio</t>
  </si>
  <si>
    <t>OBELIŲ SENIŪNIJA</t>
  </si>
  <si>
    <t>Obelių</t>
  </si>
  <si>
    <t>Antanašės</t>
  </si>
  <si>
    <t>Aleksandravėlės</t>
  </si>
  <si>
    <t>Pakriaunių</t>
  </si>
  <si>
    <t>Gediškių</t>
  </si>
  <si>
    <t>Eil.Nr.</t>
  </si>
  <si>
    <t>Įstaiga</t>
  </si>
  <si>
    <t>Vykdytas edukacinių programų skaičius</t>
  </si>
  <si>
    <t>Gauta spec.progr.lėšų</t>
  </si>
  <si>
    <t>Spec. lėšų dalis bendroje išlaidų dalyje %</t>
  </si>
  <si>
    <t>darbo užmokes-tis</t>
  </si>
  <si>
    <t>Iš viso:</t>
  </si>
  <si>
    <t>1.</t>
  </si>
  <si>
    <t>ROKIŠKIO KRAŠTO MUZIEJUS</t>
  </si>
  <si>
    <t>2.</t>
  </si>
  <si>
    <t>KRIAUNŲ MUZIEJUS</t>
  </si>
  <si>
    <t>3.</t>
  </si>
  <si>
    <t>OBELIŲ LAISVĖS KOVŲ ISTORIJOS MUZIEJUS</t>
  </si>
  <si>
    <t>Gyventojų skaičius teritorijoje</t>
  </si>
  <si>
    <t>Išlaidos, tenkančios  1 gyvent. per metus</t>
  </si>
  <si>
    <t>Suorgani- zuota renginių</t>
  </si>
  <si>
    <t>Saviveikli- ninkų skaičius</t>
  </si>
  <si>
    <t>Kultūros darb.</t>
  </si>
  <si>
    <t>Aptarnauj. person.</t>
  </si>
  <si>
    <t>ROKIŠKIO KULTŪROS CENTRAS</t>
  </si>
  <si>
    <t xml:space="preserve">Juodupės </t>
  </si>
  <si>
    <t>4.</t>
  </si>
  <si>
    <t>5.</t>
  </si>
  <si>
    <t xml:space="preserve">Jūžintų </t>
  </si>
  <si>
    <t>6.</t>
  </si>
  <si>
    <t xml:space="preserve">Laibgalių </t>
  </si>
  <si>
    <t>7.</t>
  </si>
  <si>
    <t xml:space="preserve">Duokiškio </t>
  </si>
  <si>
    <t>8.</t>
  </si>
  <si>
    <t xml:space="preserve">Kalvių </t>
  </si>
  <si>
    <t>9.</t>
  </si>
  <si>
    <t xml:space="preserve">Aukštakalnių </t>
  </si>
  <si>
    <t>10.</t>
  </si>
  <si>
    <t>Salų dvaro sodyba</t>
  </si>
  <si>
    <t>11.</t>
  </si>
  <si>
    <t xml:space="preserve">Kamajų </t>
  </si>
  <si>
    <t>12.</t>
  </si>
  <si>
    <t xml:space="preserve">Kazliškio </t>
  </si>
  <si>
    <t>13.</t>
  </si>
  <si>
    <t xml:space="preserve">Konstantinavos </t>
  </si>
  <si>
    <t>14.</t>
  </si>
  <si>
    <t>15.</t>
  </si>
  <si>
    <t>Panemunėlio UDC</t>
  </si>
  <si>
    <t>16.</t>
  </si>
  <si>
    <t>Pandėlio UDC</t>
  </si>
  <si>
    <t>17.</t>
  </si>
  <si>
    <t xml:space="preserve">Suvainiškio </t>
  </si>
  <si>
    <t>18.</t>
  </si>
  <si>
    <t xml:space="preserve">Martynonių </t>
  </si>
  <si>
    <t>19.</t>
  </si>
  <si>
    <t xml:space="preserve">Panemunio </t>
  </si>
  <si>
    <t>20.</t>
  </si>
  <si>
    <t xml:space="preserve">Obelių </t>
  </si>
  <si>
    <t>21.</t>
  </si>
  <si>
    <t xml:space="preserve">Aleksandravėlės </t>
  </si>
  <si>
    <t>22.</t>
  </si>
  <si>
    <t>ROKIŠKIO KAIMIŠK. SENIŪNIJA</t>
  </si>
  <si>
    <t>23.</t>
  </si>
  <si>
    <t>24.</t>
  </si>
  <si>
    <t xml:space="preserve">Žiobiškio </t>
  </si>
  <si>
    <t>25.</t>
  </si>
  <si>
    <t xml:space="preserve">Kavoliškio </t>
  </si>
  <si>
    <t>2016 metais</t>
  </si>
  <si>
    <t>2016 metai</t>
  </si>
  <si>
    <t>2016m.</t>
  </si>
  <si>
    <t>Tūbelio progimnazija</t>
  </si>
  <si>
    <t>J.Tumo-Vaižganto gimn.</t>
  </si>
  <si>
    <t xml:space="preserve">Bendrabutis </t>
  </si>
  <si>
    <t>M/d Ąžuoliukas</t>
  </si>
  <si>
    <t>Kūno kultūros ir sporto centras</t>
  </si>
  <si>
    <t>Obelių gimnaz. NŠS</t>
  </si>
  <si>
    <t>Obelių gimnazija</t>
  </si>
  <si>
    <t>Pandėlio darželis</t>
  </si>
  <si>
    <t>L/D Nykštukas</t>
  </si>
  <si>
    <t>Juodupės l/d</t>
  </si>
  <si>
    <t>Kavoliškio m/d</t>
  </si>
  <si>
    <t>Kriaunų pagr. mokykla</t>
  </si>
  <si>
    <t>Muzikos mokykla</t>
  </si>
  <si>
    <t>Rokiškio Senamiesčio</t>
  </si>
  <si>
    <t>Pandėlio gimnazija</t>
  </si>
  <si>
    <t>Rokiškio pagrind.mok.</t>
  </si>
  <si>
    <t>Pandėlio pradinė mok.</t>
  </si>
  <si>
    <t>Kazliškio prad. ug. sk.</t>
  </si>
  <si>
    <t>Južintų J O Š pagrind. m.</t>
  </si>
  <si>
    <t>Panemunėlio pagr.mok.</t>
  </si>
  <si>
    <t>Senamiesčio prog. Laibgalių sk.</t>
  </si>
  <si>
    <t>Juodupės gimn. NŠS</t>
  </si>
  <si>
    <t xml:space="preserve"> Choreografijos mok.</t>
  </si>
  <si>
    <t xml:space="preserve"> Juodupės gimnazija</t>
  </si>
  <si>
    <t>VšĮ Rokiškio jaunimo centras</t>
  </si>
  <si>
    <t>VšĮ Rokiškio jaunimo centras Žiobiškio turistinė  bazė</t>
  </si>
  <si>
    <t>L/D Pumpurėlis</t>
  </si>
  <si>
    <t xml:space="preserve"> Suaugusiųjų ir jaun.MC </t>
  </si>
  <si>
    <t>Vienkartinės pašalpos</t>
  </si>
  <si>
    <t>Kuro kompensacija</t>
  </si>
  <si>
    <t>darbo užmokestis</t>
  </si>
  <si>
    <t>Iš viso išlaidų, eur.(be spec.lėšų)</t>
  </si>
  <si>
    <t>ROKIŠKIO VIEŠOSIOS BIBLIOTEKOS IR KAIMO BIBLIOTEKŲ 2017 METŲ PALYGINAMIEJI RODIKLIAI</t>
  </si>
  <si>
    <t>Skaityto-jų skaičius 2018-01-01</t>
  </si>
  <si>
    <t>Knygų fondas 2018-01-01</t>
  </si>
  <si>
    <r>
      <t xml:space="preserve"> </t>
    </r>
    <r>
      <rPr>
        <b/>
        <sz val="10"/>
        <rFont val="Arial"/>
        <family val="2"/>
      </rPr>
      <t xml:space="preserve"> ROKIŠKIO KRAŠTO MUZIEJAUS IR JO SKYRIŲ 2017 METŲ PALYGINAMIEJI RODIKLIAI</t>
    </r>
  </si>
  <si>
    <t>Kredit.           įsiskol.       2017-12-31</t>
  </si>
  <si>
    <t xml:space="preserve">Socialinė pašalpa                                                                                                                      </t>
  </si>
  <si>
    <t xml:space="preserve">Pašalpa mirties atveju                                                                                                                  </t>
  </si>
  <si>
    <t>2017m.</t>
  </si>
  <si>
    <t>su 2016m.</t>
  </si>
  <si>
    <t>su 2016m</t>
  </si>
  <si>
    <t>PALYGINIMAS  UŽ 2016-2017 m.</t>
  </si>
  <si>
    <r>
      <t xml:space="preserve"> </t>
    </r>
    <r>
      <rPr>
        <b/>
        <sz val="12"/>
        <color indexed="8"/>
        <rFont val="Times New Roman"/>
        <family val="1"/>
      </rPr>
      <t>Vaikų skaičius rajono savivaldybėje 2016/2017 metais</t>
    </r>
  </si>
  <si>
    <t>2017 metais</t>
  </si>
  <si>
    <t xml:space="preserve">                                                  Socialinės rizikos šeimos ir jose augančių vaikų skaičius 2016/ 2017 metais</t>
  </si>
  <si>
    <t>2017 metai</t>
  </si>
  <si>
    <t>2017m.lyginant su 2016m.</t>
  </si>
  <si>
    <t xml:space="preserve">                                                                        Socialinės rizikos šeimos ir jose augančių vaikų skaičius seniūnijose 2016-2017 metais</t>
  </si>
  <si>
    <t>2017 lyginant su 2016</t>
  </si>
  <si>
    <t>Kredit.įsisk.2017-12-31</t>
  </si>
  <si>
    <t>IKIMOKYKLINIŲ ĮSTAIGŲ PALYGINAMIEJI RODIKLIAI UŽ 2017 METUS</t>
  </si>
  <si>
    <t>vidut.        vaikų lankomumas kiekv.     dieną</t>
  </si>
  <si>
    <t>vaikų lankom.% lyginant su sąraš.     vaikų sk.</t>
  </si>
  <si>
    <t>vaikadienių skaičius per metus</t>
  </si>
  <si>
    <t>pedag.        normų</t>
  </si>
  <si>
    <t>aptarn.     pers.</t>
  </si>
  <si>
    <t>aptarn.     person.</t>
  </si>
  <si>
    <t>42/28</t>
  </si>
  <si>
    <t>91/117</t>
  </si>
  <si>
    <t>91/68</t>
  </si>
  <si>
    <t>35/34</t>
  </si>
  <si>
    <t>35/20</t>
  </si>
  <si>
    <t>Kamajų gimnaz. Ikimokykl. ugd. sk.</t>
  </si>
  <si>
    <t>Obelių l/d</t>
  </si>
  <si>
    <t>Vidut.moksl. skaičius 1 klasės komplekte</t>
  </si>
  <si>
    <t>aptarn.      pers.</t>
  </si>
  <si>
    <t>darbo užmokes - tis eur.</t>
  </si>
  <si>
    <t>Kitos išlaidos   eur.</t>
  </si>
  <si>
    <t>Sodra     eur.</t>
  </si>
  <si>
    <t>Mokslei -vių skaičius</t>
  </si>
  <si>
    <t>Išlaidos 1 mokslei - viui</t>
  </si>
  <si>
    <r>
      <t xml:space="preserve"> </t>
    </r>
    <r>
      <rPr>
        <b/>
        <sz val="10"/>
        <rFont val="Arial"/>
        <family val="2"/>
      </rPr>
      <t xml:space="preserve">  ROKIŠKIO KULTŪROS CENTRO IR KAIMO KULTŪROS NAMŲ 2017 METŲ PALYGINAMIEJI RODIKLIAI</t>
    </r>
  </si>
  <si>
    <t>0,25/0</t>
  </si>
  <si>
    <t>0,5/0</t>
  </si>
  <si>
    <t>2/1,5</t>
  </si>
  <si>
    <t>Gauta spec.   progr.    lėšų</t>
  </si>
  <si>
    <t>3/2</t>
  </si>
  <si>
    <t>4/3</t>
  </si>
  <si>
    <t>2/7</t>
  </si>
  <si>
    <t>2,7/1,5</t>
  </si>
  <si>
    <t>Gyvent.     skaičius toje teritori-   joje</t>
  </si>
  <si>
    <t>Kredit.  įsiskol.     2017-12-31</t>
  </si>
  <si>
    <t>ROKIŠKIO KAIM. SEN.</t>
  </si>
  <si>
    <t>Išmoka besimokančio ar studijuojančio asmens vaiko priežiūrai</t>
  </si>
  <si>
    <t>Išmoka gimus vienu metu daugiau kaip vienam vaikui</t>
  </si>
  <si>
    <t>Šalpos kompensacija už vaikų invalido slaugą</t>
  </si>
  <si>
    <t xml:space="preserve">Šalpos senatvės pensija </t>
  </si>
  <si>
    <t>Slaugos išlaidų tikslinė kompensacija</t>
  </si>
  <si>
    <t>Priežiūros (pagalbos) išlaidų tikslinė kompensacija</t>
  </si>
  <si>
    <t>58.,10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</si>
</sst>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0.00000"/>
    <numFmt numFmtId="179" formatCode="0.000000"/>
    <numFmt numFmtId="180" formatCode="0.0000"/>
    <numFmt numFmtId="181" formatCode="[$-427]yyyy\ &quot;m.&quot;\ mmmm\ d\ &quot;d.&quot;"/>
    <numFmt numFmtId="182" formatCode="[$-F400]h:mm:ss\ AM/PM"/>
    <numFmt numFmtId="183" formatCode="0.0000000"/>
    <numFmt numFmtId="184" formatCode="0.00000000"/>
    <numFmt numFmtId="185" formatCode="[$-427]yyyy\ &quot;m&quot;\.\ mmmm\ d\ &quot;d&quot;\.\,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3" fillId="0" borderId="17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53" fillId="0" borderId="20" xfId="0" applyFont="1" applyBorder="1" applyAlignment="1">
      <alignment vertical="top" wrapText="1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53" fillId="0" borderId="23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20" xfId="0" applyFont="1" applyBorder="1" applyAlignment="1">
      <alignment/>
    </xf>
    <xf numFmtId="0" fontId="53" fillId="0" borderId="24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26" xfId="0" applyFill="1" applyBorder="1" applyAlignment="1">
      <alignment vertical="top" wrapText="1" shrinkToFit="1"/>
    </xf>
    <xf numFmtId="0" fontId="0" fillId="0" borderId="26" xfId="0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49" fillId="0" borderId="27" xfId="0" applyFont="1" applyFill="1" applyBorder="1" applyAlignment="1">
      <alignment/>
    </xf>
    <xf numFmtId="0" fontId="55" fillId="33" borderId="2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3" fillId="33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49" fillId="33" borderId="28" xfId="0" applyFont="1" applyFill="1" applyBorder="1" applyAlignment="1">
      <alignment/>
    </xf>
    <xf numFmtId="2" fontId="49" fillId="33" borderId="3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29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2" fillId="33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3" fillId="33" borderId="3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vertical="justify"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49" fillId="0" borderId="30" xfId="0" applyNumberFormat="1" applyFont="1" applyFill="1" applyBorder="1" applyAlignment="1">
      <alignment/>
    </xf>
    <xf numFmtId="177" fontId="49" fillId="0" borderId="3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8" fillId="0" borderId="31" xfId="0" applyFont="1" applyBorder="1" applyAlignment="1">
      <alignment vertical="top" shrinkToFit="1"/>
    </xf>
    <xf numFmtId="0" fontId="5" fillId="0" borderId="10" xfId="0" applyFont="1" applyFill="1" applyBorder="1" applyAlignment="1">
      <alignment/>
    </xf>
    <xf numFmtId="0" fontId="8" fillId="0" borderId="32" xfId="0" applyFont="1" applyBorder="1" applyAlignment="1">
      <alignment vertical="top" shrinkToFit="1"/>
    </xf>
    <xf numFmtId="0" fontId="53" fillId="0" borderId="2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 wrapText="1"/>
    </xf>
    <xf numFmtId="177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0" borderId="20" xfId="0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33" xfId="0" applyBorder="1" applyAlignment="1">
      <alignment horizontal="right"/>
    </xf>
    <xf numFmtId="1" fontId="0" fillId="0" borderId="33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2" xfId="0" applyBorder="1" applyAlignment="1">
      <alignment/>
    </xf>
    <xf numFmtId="0" fontId="0" fillId="0" borderId="34" xfId="0" applyBorder="1" applyAlignment="1">
      <alignment horizontal="right"/>
    </xf>
    <xf numFmtId="0" fontId="0" fillId="0" borderId="22" xfId="0" applyBorder="1" applyAlignment="1">
      <alignment vertical="justify"/>
    </xf>
    <xf numFmtId="0" fontId="0" fillId="0" borderId="22" xfId="0" applyFont="1" applyBorder="1" applyAlignment="1">
      <alignment vertical="justify"/>
    </xf>
    <xf numFmtId="0" fontId="0" fillId="0" borderId="22" xfId="0" applyBorder="1" applyAlignment="1">
      <alignment wrapText="1"/>
    </xf>
    <xf numFmtId="0" fontId="33" fillId="0" borderId="34" xfId="0" applyFont="1" applyBorder="1" applyAlignment="1">
      <alignment/>
    </xf>
    <xf numFmtId="0" fontId="0" fillId="0" borderId="34" xfId="0" applyBorder="1" applyAlignment="1">
      <alignment wrapText="1"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2" fontId="0" fillId="0" borderId="34" xfId="0" applyNumberFormat="1" applyBorder="1" applyAlignment="1">
      <alignment horizontal="right"/>
    </xf>
    <xf numFmtId="0" fontId="0" fillId="0" borderId="34" xfId="0" applyBorder="1" applyAlignment="1">
      <alignment/>
    </xf>
    <xf numFmtId="2" fontId="0" fillId="0" borderId="36" xfId="0" applyNumberFormat="1" applyBorder="1" applyAlignment="1">
      <alignment horizontal="right"/>
    </xf>
    <xf numFmtId="2" fontId="0" fillId="0" borderId="34" xfId="0" applyNumberFormat="1" applyBorder="1" applyAlignment="1">
      <alignment/>
    </xf>
    <xf numFmtId="0" fontId="2" fillId="0" borderId="26" xfId="0" applyFont="1" applyBorder="1" applyAlignment="1">
      <alignment/>
    </xf>
    <xf numFmtId="0" fontId="2" fillId="0" borderId="20" xfId="0" applyFont="1" applyBorder="1" applyAlignment="1">
      <alignment/>
    </xf>
    <xf numFmtId="2" fontId="2" fillId="33" borderId="2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/>
    </xf>
    <xf numFmtId="0" fontId="0" fillId="0" borderId="37" xfId="0" applyBorder="1" applyAlignment="1">
      <alignment horizontal="right"/>
    </xf>
    <xf numFmtId="1" fontId="0" fillId="0" borderId="18" xfId="0" applyNumberFormat="1" applyBorder="1" applyAlignment="1">
      <alignment/>
    </xf>
    <xf numFmtId="1" fontId="0" fillId="0" borderId="37" xfId="0" applyNumberFormat="1" applyBorder="1" applyAlignment="1">
      <alignment horizontal="right"/>
    </xf>
    <xf numFmtId="2" fontId="0" fillId="0" borderId="19" xfId="0" applyNumberFormat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8" xfId="0" applyFont="1" applyBorder="1" applyAlignment="1">
      <alignment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40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33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vertical="top"/>
    </xf>
    <xf numFmtId="0" fontId="2" fillId="33" borderId="20" xfId="0" applyFont="1" applyFill="1" applyBorder="1" applyAlignment="1">
      <alignment vertical="top" wrapText="1"/>
    </xf>
    <xf numFmtId="1" fontId="2" fillId="33" borderId="20" xfId="0" applyNumberFormat="1" applyFont="1" applyFill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177" fontId="0" fillId="33" borderId="10" xfId="0" applyNumberFormat="1" applyFill="1" applyBorder="1" applyAlignment="1">
      <alignment wrapText="1"/>
    </xf>
    <xf numFmtId="177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3" fillId="34" borderId="30" xfId="0" applyFont="1" applyFill="1" applyBorder="1" applyAlignment="1">
      <alignment horizontal="center"/>
    </xf>
    <xf numFmtId="2" fontId="3" fillId="34" borderId="30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2" fontId="3" fillId="34" borderId="26" xfId="0" applyNumberFormat="1" applyFont="1" applyFill="1" applyBorder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49" fillId="34" borderId="30" xfId="0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0" fontId="0" fillId="34" borderId="20" xfId="0" applyFill="1" applyBorder="1" applyAlignment="1">
      <alignment/>
    </xf>
    <xf numFmtId="2" fontId="0" fillId="34" borderId="20" xfId="0" applyNumberForma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6" xfId="0" applyFill="1" applyBorder="1" applyAlignment="1">
      <alignment/>
    </xf>
    <xf numFmtId="2" fontId="0" fillId="34" borderId="26" xfId="0" applyNumberForma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2" fontId="3" fillId="34" borderId="29" xfId="0" applyNumberFormat="1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2" fontId="49" fillId="34" borderId="30" xfId="0" applyNumberFormat="1" applyFont="1" applyFill="1" applyBorder="1" applyAlignment="1">
      <alignment horizontal="center"/>
    </xf>
    <xf numFmtId="0" fontId="33" fillId="34" borderId="29" xfId="0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1" fontId="3" fillId="34" borderId="30" xfId="0" applyNumberFormat="1" applyFont="1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2" fontId="3" fillId="34" borderId="37" xfId="0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 quotePrefix="1">
      <alignment horizontal="right"/>
    </xf>
    <xf numFmtId="2" fontId="0" fillId="33" borderId="10" xfId="0" applyNumberFormat="1" applyFill="1" applyBorder="1" applyAlignment="1">
      <alignment horizontal="right"/>
    </xf>
    <xf numFmtId="0" fontId="3" fillId="33" borderId="28" xfId="0" applyFont="1" applyFill="1" applyBorder="1" applyAlignment="1">
      <alignment wrapText="1"/>
    </xf>
    <xf numFmtId="1" fontId="49" fillId="0" borderId="30" xfId="0" applyNumberFormat="1" applyFont="1" applyFill="1" applyBorder="1" applyAlignment="1">
      <alignment/>
    </xf>
    <xf numFmtId="1" fontId="49" fillId="0" borderId="42" xfId="0" applyNumberFormat="1" applyFont="1" applyFill="1" applyBorder="1" applyAlignment="1">
      <alignment/>
    </xf>
    <xf numFmtId="1" fontId="49" fillId="33" borderId="30" xfId="0" applyNumberFormat="1" applyFont="1" applyFill="1" applyBorder="1" applyAlignment="1">
      <alignment/>
    </xf>
    <xf numFmtId="177" fontId="49" fillId="0" borderId="33" xfId="0" applyNumberFormat="1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0" fillId="33" borderId="35" xfId="0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33" xfId="0" applyNumberFormat="1" applyFont="1" applyBorder="1" applyAlignment="1">
      <alignment/>
    </xf>
    <xf numFmtId="1" fontId="0" fillId="33" borderId="33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177" fontId="0" fillId="0" borderId="33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3" borderId="22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33" borderId="39" xfId="0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ont="1" applyBorder="1" applyAlignment="1">
      <alignment/>
    </xf>
    <xf numFmtId="1" fontId="0" fillId="33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77" fontId="49" fillId="33" borderId="30" xfId="0" applyNumberFormat="1" applyFont="1" applyFill="1" applyBorder="1" applyAlignment="1">
      <alignment/>
    </xf>
    <xf numFmtId="0" fontId="2" fillId="33" borderId="40" xfId="0" applyFon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1" fontId="0" fillId="0" borderId="29" xfId="0" applyNumberFormat="1" applyFont="1" applyBorder="1" applyAlignment="1">
      <alignment/>
    </xf>
    <xf numFmtId="1" fontId="0" fillId="33" borderId="29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" fontId="0" fillId="0" borderId="42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1" fontId="49" fillId="0" borderId="33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/>
    </xf>
    <xf numFmtId="0" fontId="53" fillId="0" borderId="16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vertical="top" shrinkToFit="1"/>
    </xf>
    <xf numFmtId="0" fontId="8" fillId="0" borderId="43" xfId="0" applyFont="1" applyFill="1" applyBorder="1" applyAlignment="1">
      <alignment vertical="top" shrinkToFit="1"/>
    </xf>
    <xf numFmtId="0" fontId="8" fillId="0" borderId="10" xfId="0" applyFont="1" applyFill="1" applyBorder="1" applyAlignment="1">
      <alignment vertical="top" shrinkToFit="1"/>
    </xf>
    <xf numFmtId="0" fontId="11" fillId="0" borderId="31" xfId="0" applyFont="1" applyFill="1" applyBorder="1" applyAlignment="1">
      <alignment vertical="top" shrinkToFit="1"/>
    </xf>
    <xf numFmtId="0" fontId="8" fillId="0" borderId="10" xfId="0" applyFont="1" applyFill="1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6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3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33" xfId="0" applyBorder="1" applyAlignment="1">
      <alignment horizontal="center" vertical="top" wrapText="1" shrinkToFit="1"/>
    </xf>
    <xf numFmtId="0" fontId="0" fillId="0" borderId="42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 shrinkToFit="1"/>
    </xf>
    <xf numFmtId="0" fontId="0" fillId="0" borderId="37" xfId="0" applyFill="1" applyBorder="1" applyAlignment="1">
      <alignment horizontal="center" vertical="top"/>
    </xf>
    <xf numFmtId="0" fontId="10" fillId="33" borderId="42" xfId="0" applyFont="1" applyFill="1" applyBorder="1" applyAlignment="1">
      <alignment horizontal="center" wrapText="1"/>
    </xf>
    <xf numFmtId="0" fontId="10" fillId="33" borderId="29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42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10" fillId="33" borderId="42" xfId="0" applyFont="1" applyFill="1" applyBorder="1" applyAlignment="1">
      <alignment horizontal="center" vertical="top" wrapText="1"/>
    </xf>
    <xf numFmtId="0" fontId="10" fillId="33" borderId="37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8" fillId="0" borderId="31" xfId="0" applyFont="1" applyBorder="1" applyAlignment="1">
      <alignment vertical="top" shrinkToFit="1"/>
    </xf>
    <xf numFmtId="0" fontId="8" fillId="0" borderId="43" xfId="0" applyFont="1" applyBorder="1" applyAlignment="1">
      <alignment vertical="top" shrinkToFit="1"/>
    </xf>
    <xf numFmtId="0" fontId="7" fillId="0" borderId="31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51" xfId="0" applyFont="1" applyBorder="1" applyAlignment="1">
      <alignment vertical="top" wrapText="1"/>
    </xf>
    <xf numFmtId="0" fontId="53" fillId="0" borderId="46" xfId="0" applyFont="1" applyBorder="1" applyAlignment="1">
      <alignment horizontal="center" vertical="top" wrapText="1"/>
    </xf>
    <xf numFmtId="0" fontId="53" fillId="0" borderId="49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25" xfId="0" applyFont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0.8515625" style="0" customWidth="1"/>
    <col min="2" max="2" width="11.57421875" style="0" customWidth="1"/>
    <col min="3" max="3" width="11.28125" style="0" customWidth="1"/>
    <col min="4" max="4" width="7.140625" style="0" customWidth="1"/>
    <col min="5" max="5" width="8.140625" style="0" customWidth="1"/>
    <col min="6" max="6" width="11.140625" style="0" customWidth="1"/>
    <col min="9" max="9" width="11.57421875" style="0" customWidth="1"/>
    <col min="12" max="12" width="8.7109375" style="0" customWidth="1"/>
    <col min="15" max="15" width="10.28125" style="0" customWidth="1"/>
    <col min="17" max="17" width="10.140625" style="0" customWidth="1"/>
    <col min="18" max="18" width="9.421875" style="0" customWidth="1"/>
    <col min="19" max="19" width="9.8515625" style="0" customWidth="1"/>
    <col min="20" max="20" width="9.00390625" style="0" customWidth="1"/>
    <col min="21" max="22" width="12.57421875" style="0" customWidth="1"/>
  </cols>
  <sheetData>
    <row r="2" ht="15">
      <c r="B2" s="34" t="s">
        <v>260</v>
      </c>
    </row>
    <row r="5" ht="1.5" customHeight="1"/>
    <row r="6" spans="1:22" ht="15" customHeight="1">
      <c r="A6" s="254" t="s">
        <v>0</v>
      </c>
      <c r="B6" s="247" t="s">
        <v>1</v>
      </c>
      <c r="C6" s="256" t="s">
        <v>2</v>
      </c>
      <c r="D6" s="257" t="s">
        <v>3</v>
      </c>
      <c r="E6" s="247" t="s">
        <v>4</v>
      </c>
      <c r="F6" s="247" t="s">
        <v>259</v>
      </c>
      <c r="G6" s="250" t="s">
        <v>5</v>
      </c>
      <c r="H6" s="250" t="s">
        <v>6</v>
      </c>
      <c r="I6" s="250" t="s">
        <v>263</v>
      </c>
      <c r="J6" s="247" t="s">
        <v>261</v>
      </c>
      <c r="K6" s="247" t="s">
        <v>262</v>
      </c>
      <c r="L6" s="247" t="s">
        <v>7</v>
      </c>
      <c r="M6" s="250" t="s">
        <v>8</v>
      </c>
      <c r="N6" s="250" t="s">
        <v>9</v>
      </c>
      <c r="O6" s="250" t="s">
        <v>10</v>
      </c>
      <c r="P6" s="247" t="s">
        <v>11</v>
      </c>
      <c r="Q6" s="247" t="s">
        <v>12</v>
      </c>
      <c r="R6" s="252" t="s">
        <v>13</v>
      </c>
      <c r="S6" s="253"/>
      <c r="T6" s="253"/>
      <c r="U6" s="89"/>
      <c r="V6" s="247" t="s">
        <v>15</v>
      </c>
    </row>
    <row r="7" spans="1:22" ht="103.5" customHeight="1">
      <c r="A7" s="255"/>
      <c r="B7" s="248"/>
      <c r="C7" s="248"/>
      <c r="D7" s="248"/>
      <c r="E7" s="248"/>
      <c r="F7" s="248"/>
      <c r="G7" s="251"/>
      <c r="H7" s="251"/>
      <c r="I7" s="251"/>
      <c r="J7" s="248"/>
      <c r="K7" s="248"/>
      <c r="L7" s="248"/>
      <c r="M7" s="251"/>
      <c r="N7" s="251"/>
      <c r="O7" s="251"/>
      <c r="P7" s="248"/>
      <c r="Q7" s="248"/>
      <c r="R7" s="90" t="s">
        <v>14</v>
      </c>
      <c r="S7" s="88" t="s">
        <v>264</v>
      </c>
      <c r="T7" s="88" t="s">
        <v>266</v>
      </c>
      <c r="U7" s="91" t="s">
        <v>16</v>
      </c>
      <c r="V7" s="249"/>
    </row>
    <row r="8" spans="1:22" ht="15" customHeight="1">
      <c r="A8" s="63" t="s">
        <v>229</v>
      </c>
      <c r="B8" s="66">
        <f>C8+D8+E8</f>
        <v>111477</v>
      </c>
      <c r="C8" s="66">
        <v>72230</v>
      </c>
      <c r="D8" s="66">
        <v>20789</v>
      </c>
      <c r="E8" s="66">
        <v>18458</v>
      </c>
      <c r="F8" s="66"/>
      <c r="G8" s="66">
        <v>210</v>
      </c>
      <c r="H8" s="66" t="s">
        <v>267</v>
      </c>
      <c r="I8" s="66">
        <v>3142</v>
      </c>
      <c r="J8" s="77">
        <v>14.96</v>
      </c>
      <c r="K8" s="92">
        <v>53.44</v>
      </c>
      <c r="L8" s="77">
        <v>6977.42</v>
      </c>
      <c r="M8" s="68">
        <f aca="true" t="shared" si="0" ref="M8:M16">L8/G8</f>
        <v>33.225809523809524</v>
      </c>
      <c r="N8" s="77">
        <v>7094.86</v>
      </c>
      <c r="O8" s="77">
        <v>6318.82</v>
      </c>
      <c r="P8" s="68">
        <f aca="true" t="shared" si="1" ref="P8:P16">(N8/(N8+B8))*100</f>
        <v>5.983595095834712</v>
      </c>
      <c r="Q8" s="66">
        <v>1.74</v>
      </c>
      <c r="R8" s="66">
        <f aca="true" t="shared" si="2" ref="R8:R16">S8+T8</f>
        <v>12.01</v>
      </c>
      <c r="S8" s="66">
        <v>4.3</v>
      </c>
      <c r="T8" s="66">
        <v>7.71</v>
      </c>
      <c r="U8" s="66">
        <v>14</v>
      </c>
      <c r="V8" s="64" t="s">
        <v>286</v>
      </c>
    </row>
    <row r="9" spans="1:22" ht="15">
      <c r="A9" s="61" t="s">
        <v>212</v>
      </c>
      <c r="B9" s="66">
        <f aca="true" t="shared" si="3" ref="B9:B16">C9+D9+E9</f>
        <v>480357</v>
      </c>
      <c r="C9" s="66">
        <v>294107</v>
      </c>
      <c r="D9" s="66">
        <v>91755</v>
      </c>
      <c r="E9" s="66">
        <v>94495</v>
      </c>
      <c r="F9" s="66">
        <v>5200</v>
      </c>
      <c r="G9" s="66">
        <v>252</v>
      </c>
      <c r="H9" s="66" t="s">
        <v>268</v>
      </c>
      <c r="I9" s="66">
        <v>17076</v>
      </c>
      <c r="J9" s="66" t="s">
        <v>269</v>
      </c>
      <c r="K9" s="92">
        <v>58</v>
      </c>
      <c r="L9" s="66">
        <v>3021</v>
      </c>
      <c r="M9" s="68">
        <f t="shared" si="0"/>
        <v>11.988095238095237</v>
      </c>
      <c r="N9" s="66">
        <v>43454</v>
      </c>
      <c r="O9" s="66">
        <v>25800</v>
      </c>
      <c r="P9" s="68">
        <f t="shared" si="1"/>
        <v>8.295740257459276</v>
      </c>
      <c r="Q9" s="66">
        <v>1.8</v>
      </c>
      <c r="R9" s="66">
        <f t="shared" si="2"/>
        <v>45.25</v>
      </c>
      <c r="S9" s="66">
        <v>9.36</v>
      </c>
      <c r="T9" s="66">
        <v>35.89</v>
      </c>
      <c r="U9" s="66">
        <v>51</v>
      </c>
      <c r="V9" s="64" t="s">
        <v>287</v>
      </c>
    </row>
    <row r="10" spans="1:22" ht="15">
      <c r="A10" s="62" t="s">
        <v>216</v>
      </c>
      <c r="B10" s="66">
        <f t="shared" si="3"/>
        <v>134921</v>
      </c>
      <c r="C10" s="66">
        <v>76927</v>
      </c>
      <c r="D10" s="66">
        <v>23274</v>
      </c>
      <c r="E10" s="66">
        <v>34720</v>
      </c>
      <c r="F10" s="66">
        <v>2852</v>
      </c>
      <c r="G10" s="66">
        <v>220</v>
      </c>
      <c r="H10" s="66">
        <v>56</v>
      </c>
      <c r="I10" s="66">
        <v>7793</v>
      </c>
      <c r="J10" s="77">
        <v>35.42</v>
      </c>
      <c r="K10" s="92">
        <v>63.25</v>
      </c>
      <c r="L10" s="66">
        <v>3809</v>
      </c>
      <c r="M10" s="68">
        <f t="shared" si="0"/>
        <v>17.313636363636363</v>
      </c>
      <c r="N10" s="66">
        <v>8955</v>
      </c>
      <c r="O10" s="66">
        <v>7381</v>
      </c>
      <c r="P10" s="68">
        <f t="shared" si="1"/>
        <v>6.224109649976368</v>
      </c>
      <c r="Q10" s="66">
        <v>1.32</v>
      </c>
      <c r="R10" s="66">
        <f t="shared" si="2"/>
        <v>11.5</v>
      </c>
      <c r="S10" s="67">
        <v>6</v>
      </c>
      <c r="T10" s="66">
        <v>5.5</v>
      </c>
      <c r="U10" s="66">
        <v>16</v>
      </c>
      <c r="V10" s="197">
        <v>3.5</v>
      </c>
    </row>
    <row r="11" spans="1:22" ht="15">
      <c r="A11" s="42" t="s">
        <v>217</v>
      </c>
      <c r="B11" s="66">
        <f t="shared" si="3"/>
        <v>352611</v>
      </c>
      <c r="C11" s="66">
        <v>227304</v>
      </c>
      <c r="D11" s="66">
        <v>70165</v>
      </c>
      <c r="E11" s="66">
        <v>55142</v>
      </c>
      <c r="F11" s="66">
        <v>2414</v>
      </c>
      <c r="G11" s="66">
        <v>252</v>
      </c>
      <c r="H11" s="66">
        <v>111</v>
      </c>
      <c r="I11" s="66">
        <v>15027</v>
      </c>
      <c r="J11" s="77">
        <v>59.63</v>
      </c>
      <c r="K11" s="92">
        <v>53.72</v>
      </c>
      <c r="L11" s="66">
        <v>5913</v>
      </c>
      <c r="M11" s="68">
        <f t="shared" si="0"/>
        <v>23.464285714285715</v>
      </c>
      <c r="N11" s="66">
        <v>22249</v>
      </c>
      <c r="O11" s="66">
        <v>18257</v>
      </c>
      <c r="P11" s="68">
        <f t="shared" si="1"/>
        <v>5.935282505468709</v>
      </c>
      <c r="Q11" s="66">
        <v>1.67</v>
      </c>
      <c r="R11" s="66">
        <f t="shared" si="2"/>
        <v>32.8</v>
      </c>
      <c r="S11" s="66">
        <v>16.1</v>
      </c>
      <c r="T11" s="66">
        <v>16.7</v>
      </c>
      <c r="U11" s="66">
        <v>39</v>
      </c>
      <c r="V11" s="199">
        <v>2.85</v>
      </c>
    </row>
    <row r="12" spans="1:22" ht="15">
      <c r="A12" s="65" t="s">
        <v>218</v>
      </c>
      <c r="B12" s="66">
        <f t="shared" si="3"/>
        <v>236820</v>
      </c>
      <c r="C12" s="66">
        <v>140243</v>
      </c>
      <c r="D12" s="66">
        <v>42987</v>
      </c>
      <c r="E12" s="66">
        <v>53590</v>
      </c>
      <c r="F12" s="66">
        <v>6189</v>
      </c>
      <c r="G12" s="66">
        <v>220</v>
      </c>
      <c r="H12" s="66">
        <v>78</v>
      </c>
      <c r="I12" s="66">
        <v>9361</v>
      </c>
      <c r="J12" s="66">
        <v>43</v>
      </c>
      <c r="K12" s="92">
        <v>55.13</v>
      </c>
      <c r="L12" s="66">
        <v>5507</v>
      </c>
      <c r="M12" s="68">
        <f t="shared" si="0"/>
        <v>25.03181818181818</v>
      </c>
      <c r="N12" s="66">
        <v>12710</v>
      </c>
      <c r="O12" s="66">
        <v>9649</v>
      </c>
      <c r="P12" s="68">
        <f t="shared" si="1"/>
        <v>5.0935759227347415</v>
      </c>
      <c r="Q12" s="66">
        <v>1.52</v>
      </c>
      <c r="R12" s="66">
        <f t="shared" si="2"/>
        <v>21.75</v>
      </c>
      <c r="S12" s="66">
        <v>9.75</v>
      </c>
      <c r="T12" s="66">
        <v>12</v>
      </c>
      <c r="U12" s="66">
        <v>23</v>
      </c>
      <c r="V12" s="197" t="s">
        <v>286</v>
      </c>
    </row>
    <row r="13" spans="1:22" ht="15">
      <c r="A13" s="62" t="s">
        <v>219</v>
      </c>
      <c r="B13" s="66">
        <f t="shared" si="3"/>
        <v>210965</v>
      </c>
      <c r="C13" s="66">
        <v>144283</v>
      </c>
      <c r="D13" s="66">
        <v>44293</v>
      </c>
      <c r="E13" s="66">
        <v>22389</v>
      </c>
      <c r="F13" s="66">
        <v>43</v>
      </c>
      <c r="G13" s="66">
        <v>220</v>
      </c>
      <c r="H13" s="66" t="s">
        <v>270</v>
      </c>
      <c r="I13" s="66">
        <v>4388</v>
      </c>
      <c r="J13" s="66" t="s">
        <v>271</v>
      </c>
      <c r="K13" s="92">
        <v>58.82</v>
      </c>
      <c r="L13" s="66">
        <v>3836</v>
      </c>
      <c r="M13" s="68">
        <f t="shared" si="0"/>
        <v>17.436363636363637</v>
      </c>
      <c r="N13" s="66">
        <v>6285</v>
      </c>
      <c r="O13" s="66">
        <v>5088</v>
      </c>
      <c r="P13" s="68">
        <f t="shared" si="1"/>
        <v>2.8929804372842347</v>
      </c>
      <c r="Q13" s="66">
        <v>1.52</v>
      </c>
      <c r="R13" s="66">
        <f t="shared" si="2"/>
        <v>23.67</v>
      </c>
      <c r="S13" s="66"/>
      <c r="T13" s="66">
        <v>23.67</v>
      </c>
      <c r="U13" s="66">
        <v>22</v>
      </c>
      <c r="V13" s="198" t="s">
        <v>286</v>
      </c>
    </row>
    <row r="14" spans="1:22" ht="15">
      <c r="A14" s="75" t="s">
        <v>235</v>
      </c>
      <c r="B14" s="66">
        <f t="shared" si="3"/>
        <v>580727</v>
      </c>
      <c r="C14" s="75">
        <v>364851</v>
      </c>
      <c r="D14" s="76">
        <v>11846</v>
      </c>
      <c r="E14" s="75">
        <v>204030</v>
      </c>
      <c r="F14" s="75">
        <v>3422</v>
      </c>
      <c r="G14" s="75">
        <v>252</v>
      </c>
      <c r="H14" s="76">
        <v>161</v>
      </c>
      <c r="I14" s="75">
        <v>26542</v>
      </c>
      <c r="J14" s="75">
        <v>105</v>
      </c>
      <c r="K14" s="146">
        <v>64.74</v>
      </c>
      <c r="L14" s="75">
        <v>3607</v>
      </c>
      <c r="M14" s="68">
        <f t="shared" si="0"/>
        <v>14.313492063492063</v>
      </c>
      <c r="N14" s="75">
        <v>40338</v>
      </c>
      <c r="O14" s="75">
        <v>32679</v>
      </c>
      <c r="P14" s="93">
        <f t="shared" si="1"/>
        <v>6.494972345889721</v>
      </c>
      <c r="Q14" s="75">
        <v>1.08</v>
      </c>
      <c r="R14" s="75">
        <f t="shared" si="2"/>
        <v>54.9</v>
      </c>
      <c r="S14" s="76"/>
      <c r="T14" s="75">
        <v>54.9</v>
      </c>
      <c r="U14" s="75">
        <v>59</v>
      </c>
      <c r="V14" s="197" t="s">
        <v>288</v>
      </c>
    </row>
    <row r="15" spans="1:22" ht="15">
      <c r="A15" s="58" t="s">
        <v>272</v>
      </c>
      <c r="B15" s="66">
        <f t="shared" si="3"/>
        <v>153282</v>
      </c>
      <c r="C15" s="58">
        <v>81716</v>
      </c>
      <c r="D15" s="58">
        <v>26077</v>
      </c>
      <c r="E15" s="58">
        <v>45489</v>
      </c>
      <c r="F15" s="58">
        <v>73</v>
      </c>
      <c r="G15" s="58">
        <v>210</v>
      </c>
      <c r="H15" s="58">
        <v>48</v>
      </c>
      <c r="I15" s="58">
        <v>7920</v>
      </c>
      <c r="J15" s="58">
        <v>38</v>
      </c>
      <c r="K15" s="147">
        <v>79.2</v>
      </c>
      <c r="L15" s="58">
        <v>3193</v>
      </c>
      <c r="M15" s="68">
        <f t="shared" si="0"/>
        <v>15.204761904761904</v>
      </c>
      <c r="N15" s="58">
        <v>6421</v>
      </c>
      <c r="O15" s="58">
        <v>5516</v>
      </c>
      <c r="P15" s="69">
        <f t="shared" si="1"/>
        <v>4.020588216877579</v>
      </c>
      <c r="Q15" s="58">
        <v>1.41</v>
      </c>
      <c r="R15" s="86">
        <f t="shared" si="2"/>
        <v>12.75</v>
      </c>
      <c r="S15" s="58">
        <v>5.5</v>
      </c>
      <c r="T15" s="58">
        <v>7.25</v>
      </c>
      <c r="U15" s="58">
        <v>16</v>
      </c>
      <c r="V15" s="197">
        <v>3</v>
      </c>
    </row>
    <row r="16" spans="1:22" ht="15">
      <c r="A16" s="58" t="s">
        <v>273</v>
      </c>
      <c r="B16" s="94">
        <f t="shared" si="3"/>
        <v>182598</v>
      </c>
      <c r="C16" s="58">
        <v>111551</v>
      </c>
      <c r="D16" s="58">
        <v>34201</v>
      </c>
      <c r="E16" s="58">
        <v>36846</v>
      </c>
      <c r="F16" s="58">
        <v>500</v>
      </c>
      <c r="G16" s="58">
        <v>220</v>
      </c>
      <c r="H16" s="58">
        <v>52</v>
      </c>
      <c r="I16" s="58">
        <v>6270</v>
      </c>
      <c r="J16" s="70">
        <v>28.5</v>
      </c>
      <c r="K16" s="147">
        <v>54.81</v>
      </c>
      <c r="L16" s="58">
        <v>4115</v>
      </c>
      <c r="M16" s="68">
        <f t="shared" si="0"/>
        <v>18.704545454545453</v>
      </c>
      <c r="N16" s="58">
        <v>10806</v>
      </c>
      <c r="O16" s="58">
        <v>8100</v>
      </c>
      <c r="P16" s="69">
        <f t="shared" si="1"/>
        <v>5.587268102004095</v>
      </c>
      <c r="Q16" s="58">
        <v>1.53</v>
      </c>
      <c r="R16" s="58">
        <f t="shared" si="2"/>
        <v>17.45</v>
      </c>
      <c r="S16" s="58">
        <v>6.87</v>
      </c>
      <c r="T16" s="58">
        <v>10.58</v>
      </c>
      <c r="U16" s="58">
        <v>19</v>
      </c>
      <c r="V16" s="197" t="s">
        <v>289</v>
      </c>
    </row>
  </sheetData>
  <sheetProtection/>
  <mergeCells count="19">
    <mergeCell ref="G6:G7"/>
    <mergeCell ref="H6:H7"/>
    <mergeCell ref="I6:I7"/>
    <mergeCell ref="A6:A7"/>
    <mergeCell ref="B6:B7"/>
    <mergeCell ref="C6:C7"/>
    <mergeCell ref="D6:D7"/>
    <mergeCell ref="E6:E7"/>
    <mergeCell ref="F6:F7"/>
    <mergeCell ref="P6:P7"/>
    <mergeCell ref="Q6:Q7"/>
    <mergeCell ref="V6:V7"/>
    <mergeCell ref="J6:J7"/>
    <mergeCell ref="K6:K7"/>
    <mergeCell ref="L6:L7"/>
    <mergeCell ref="M6:M7"/>
    <mergeCell ref="N6:N7"/>
    <mergeCell ref="O6:O7"/>
    <mergeCell ref="R6:T6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9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3.7109375" style="0" customWidth="1"/>
    <col min="2" max="2" width="21.57421875" style="0" customWidth="1"/>
    <col min="3" max="3" width="12.28125" style="0" customWidth="1"/>
    <col min="4" max="4" width="10.140625" style="0" customWidth="1"/>
    <col min="5" max="6" width="11.2812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0.28125" style="0" customWidth="1"/>
    <col min="11" max="11" width="12.8515625" style="0" customWidth="1"/>
    <col min="15" max="15" width="10.140625" style="0" customWidth="1"/>
  </cols>
  <sheetData>
    <row r="2" ht="15.75" thickBot="1"/>
    <row r="3" spans="2:15" ht="15">
      <c r="B3" s="264" t="s">
        <v>0</v>
      </c>
      <c r="C3" s="260" t="s">
        <v>1</v>
      </c>
      <c r="D3" s="266" t="s">
        <v>276</v>
      </c>
      <c r="E3" s="267" t="s">
        <v>278</v>
      </c>
      <c r="F3" s="260" t="s">
        <v>277</v>
      </c>
      <c r="G3" s="260" t="s">
        <v>259</v>
      </c>
      <c r="H3" s="260" t="s">
        <v>17</v>
      </c>
      <c r="I3" s="260" t="s">
        <v>18</v>
      </c>
      <c r="J3" s="260" t="s">
        <v>19</v>
      </c>
      <c r="K3" s="260" t="s">
        <v>274</v>
      </c>
      <c r="L3" s="263" t="s">
        <v>13</v>
      </c>
      <c r="M3" s="263"/>
      <c r="N3" s="263"/>
      <c r="O3" s="258" t="s">
        <v>22</v>
      </c>
    </row>
    <row r="4" spans="2:15" ht="44.25" customHeight="1" thickBot="1">
      <c r="B4" s="265"/>
      <c r="C4" s="262"/>
      <c r="D4" s="261"/>
      <c r="E4" s="268"/>
      <c r="F4" s="261"/>
      <c r="G4" s="261"/>
      <c r="H4" s="261"/>
      <c r="I4" s="261"/>
      <c r="J4" s="262"/>
      <c r="K4" s="262"/>
      <c r="L4" s="98" t="s">
        <v>20</v>
      </c>
      <c r="M4" s="99" t="s">
        <v>21</v>
      </c>
      <c r="N4" s="99" t="s">
        <v>275</v>
      </c>
      <c r="O4" s="259"/>
    </row>
    <row r="5" spans="2:15" ht="15">
      <c r="B5" s="100" t="s">
        <v>223</v>
      </c>
      <c r="C5" s="101">
        <f>D5+E5+F5</f>
        <v>783094</v>
      </c>
      <c r="D5" s="101">
        <v>429384</v>
      </c>
      <c r="E5" s="101">
        <v>131719</v>
      </c>
      <c r="F5" s="101">
        <v>221991</v>
      </c>
      <c r="G5" s="101">
        <v>21931</v>
      </c>
      <c r="H5" s="101">
        <v>220</v>
      </c>
      <c r="I5" s="102">
        <f aca="true" t="shared" si="0" ref="I5:I18">C5/H5</f>
        <v>3559.518181818182</v>
      </c>
      <c r="J5" s="101">
        <v>10</v>
      </c>
      <c r="K5" s="102">
        <f>H5/J5</f>
        <v>22</v>
      </c>
      <c r="L5" s="101">
        <f aca="true" t="shared" si="1" ref="L5:L18">M5+N5</f>
        <v>69.97</v>
      </c>
      <c r="M5" s="101">
        <v>38.47</v>
      </c>
      <c r="N5" s="101">
        <v>31.5</v>
      </c>
      <c r="O5" s="103">
        <v>35</v>
      </c>
    </row>
    <row r="6" spans="2:15" ht="15">
      <c r="B6" s="104" t="s">
        <v>209</v>
      </c>
      <c r="C6" s="66">
        <f aca="true" t="shared" si="2" ref="C6:C18">D6+E6+F6</f>
        <v>1173766</v>
      </c>
      <c r="D6" s="66">
        <v>775917</v>
      </c>
      <c r="E6" s="66">
        <v>238362</v>
      </c>
      <c r="F6" s="66">
        <v>159487</v>
      </c>
      <c r="G6" s="66"/>
      <c r="H6" s="66">
        <v>688</v>
      </c>
      <c r="I6" s="77">
        <f t="shared" si="0"/>
        <v>1706.0552325581396</v>
      </c>
      <c r="J6" s="66">
        <v>30</v>
      </c>
      <c r="K6" s="77">
        <f>H6/J6</f>
        <v>22.933333333333334</v>
      </c>
      <c r="L6" s="66">
        <f t="shared" si="1"/>
        <v>133.14</v>
      </c>
      <c r="M6" s="66">
        <v>100.64</v>
      </c>
      <c r="N6" s="66">
        <v>32.5</v>
      </c>
      <c r="O6" s="105">
        <v>67</v>
      </c>
    </row>
    <row r="7" spans="2:15" ht="15">
      <c r="B7" s="104" t="s">
        <v>210</v>
      </c>
      <c r="C7" s="66">
        <f t="shared" si="2"/>
        <v>1716061</v>
      </c>
      <c r="D7" s="66">
        <v>1099199</v>
      </c>
      <c r="E7" s="66">
        <v>342415</v>
      </c>
      <c r="F7" s="66">
        <v>274447</v>
      </c>
      <c r="G7" s="66"/>
      <c r="H7" s="66">
        <v>612</v>
      </c>
      <c r="I7" s="77">
        <f t="shared" si="0"/>
        <v>2804.0212418300653</v>
      </c>
      <c r="J7" s="66">
        <v>25</v>
      </c>
      <c r="K7" s="77">
        <f>H7/J7</f>
        <v>24.48</v>
      </c>
      <c r="L7" s="66">
        <f t="shared" si="1"/>
        <v>173.7</v>
      </c>
      <c r="M7" s="66">
        <v>93.75</v>
      </c>
      <c r="N7" s="66">
        <v>79.95</v>
      </c>
      <c r="O7" s="105">
        <v>92</v>
      </c>
    </row>
    <row r="8" spans="2:15" ht="15">
      <c r="B8" s="104" t="s">
        <v>211</v>
      </c>
      <c r="C8" s="66">
        <f t="shared" si="2"/>
        <v>85659</v>
      </c>
      <c r="D8" s="66">
        <v>49084</v>
      </c>
      <c r="E8" s="66">
        <v>15074</v>
      </c>
      <c r="F8" s="66">
        <v>21501</v>
      </c>
      <c r="G8" s="66"/>
      <c r="H8" s="66">
        <v>40</v>
      </c>
      <c r="I8" s="77">
        <f t="shared" si="0"/>
        <v>2141.475</v>
      </c>
      <c r="J8" s="66"/>
      <c r="K8" s="77"/>
      <c r="L8" s="66">
        <f t="shared" si="1"/>
        <v>8.5</v>
      </c>
      <c r="M8" s="66"/>
      <c r="N8" s="66">
        <v>8.5</v>
      </c>
      <c r="O8" s="105">
        <v>2</v>
      </c>
    </row>
    <row r="9" spans="2:15" ht="15">
      <c r="B9" s="104" t="s">
        <v>215</v>
      </c>
      <c r="C9" s="66">
        <f t="shared" si="2"/>
        <v>637392</v>
      </c>
      <c r="D9" s="66">
        <v>403542</v>
      </c>
      <c r="E9" s="66">
        <v>127246</v>
      </c>
      <c r="F9" s="66">
        <v>106604</v>
      </c>
      <c r="G9" s="66">
        <v>5313</v>
      </c>
      <c r="H9" s="66">
        <v>243</v>
      </c>
      <c r="I9" s="77">
        <f t="shared" si="0"/>
        <v>2623.0123456790125</v>
      </c>
      <c r="J9" s="66">
        <v>14</v>
      </c>
      <c r="K9" s="77">
        <f aca="true" t="shared" si="3" ref="K9:K17">H9/J9</f>
        <v>17.357142857142858</v>
      </c>
      <c r="L9" s="66">
        <f t="shared" si="1"/>
        <v>65.98</v>
      </c>
      <c r="M9" s="66">
        <v>37.35</v>
      </c>
      <c r="N9" s="66">
        <v>28.63</v>
      </c>
      <c r="O9" s="105">
        <v>34</v>
      </c>
    </row>
    <row r="10" spans="2:15" ht="15">
      <c r="B10" s="106" t="s">
        <v>224</v>
      </c>
      <c r="C10" s="66">
        <f t="shared" si="2"/>
        <v>319050</v>
      </c>
      <c r="D10" s="66">
        <v>199227</v>
      </c>
      <c r="E10" s="66">
        <v>61170</v>
      </c>
      <c r="F10" s="66">
        <v>58653</v>
      </c>
      <c r="G10" s="66">
        <v>3419</v>
      </c>
      <c r="H10" s="66">
        <v>45</v>
      </c>
      <c r="I10" s="77">
        <f t="shared" si="0"/>
        <v>7090</v>
      </c>
      <c r="J10" s="66">
        <v>6</v>
      </c>
      <c r="K10" s="77">
        <f t="shared" si="3"/>
        <v>7.5</v>
      </c>
      <c r="L10" s="66">
        <f t="shared" si="1"/>
        <v>32.92</v>
      </c>
      <c r="M10" s="66">
        <v>13.8</v>
      </c>
      <c r="N10" s="66">
        <v>19.12</v>
      </c>
      <c r="O10" s="105">
        <v>12</v>
      </c>
    </row>
    <row r="11" spans="2:15" ht="15">
      <c r="B11" s="106" t="s">
        <v>225</v>
      </c>
      <c r="C11" s="66">
        <f t="shared" si="2"/>
        <v>101548</v>
      </c>
      <c r="D11" s="66">
        <v>74407</v>
      </c>
      <c r="E11" s="66">
        <v>23074</v>
      </c>
      <c r="F11" s="66">
        <v>4067</v>
      </c>
      <c r="G11" s="66"/>
      <c r="H11" s="66">
        <v>84</v>
      </c>
      <c r="I11" s="77">
        <f t="shared" si="0"/>
        <v>1208.904761904762</v>
      </c>
      <c r="J11" s="66">
        <v>4</v>
      </c>
      <c r="K11" s="77">
        <f t="shared" si="3"/>
        <v>21</v>
      </c>
      <c r="L11" s="66">
        <f t="shared" si="1"/>
        <v>11.45</v>
      </c>
      <c r="M11" s="66">
        <v>2.25</v>
      </c>
      <c r="N11" s="66">
        <v>9.2</v>
      </c>
      <c r="O11" s="105">
        <v>4</v>
      </c>
    </row>
    <row r="12" spans="2:15" ht="15">
      <c r="B12" s="107" t="s">
        <v>226</v>
      </c>
      <c r="C12" s="66">
        <f t="shared" si="2"/>
        <v>80522</v>
      </c>
      <c r="D12" s="66">
        <v>55313</v>
      </c>
      <c r="E12" s="66">
        <v>17225</v>
      </c>
      <c r="F12" s="66">
        <v>7984</v>
      </c>
      <c r="G12" s="66">
        <v>100</v>
      </c>
      <c r="H12" s="66">
        <v>21</v>
      </c>
      <c r="I12" s="77">
        <f t="shared" si="0"/>
        <v>3834.3809523809523</v>
      </c>
      <c r="J12" s="66">
        <v>3</v>
      </c>
      <c r="K12" s="77">
        <f t="shared" si="3"/>
        <v>7</v>
      </c>
      <c r="L12" s="66">
        <f t="shared" si="1"/>
        <v>9.51</v>
      </c>
      <c r="M12" s="66">
        <v>5</v>
      </c>
      <c r="N12" s="66">
        <v>4.51</v>
      </c>
      <c r="O12" s="105">
        <v>8</v>
      </c>
    </row>
    <row r="13" spans="2:15" ht="15">
      <c r="B13" s="104" t="s">
        <v>220</v>
      </c>
      <c r="C13" s="66">
        <f t="shared" si="2"/>
        <v>282779</v>
      </c>
      <c r="D13" s="66">
        <v>185647</v>
      </c>
      <c r="E13" s="66">
        <v>57983</v>
      </c>
      <c r="F13" s="66">
        <v>39149</v>
      </c>
      <c r="G13" s="66">
        <v>1114</v>
      </c>
      <c r="H13" s="66">
        <v>43</v>
      </c>
      <c r="I13" s="77">
        <f t="shared" si="0"/>
        <v>6576.2558139534885</v>
      </c>
      <c r="J13" s="66">
        <v>5</v>
      </c>
      <c r="K13" s="77">
        <f t="shared" si="3"/>
        <v>8.6</v>
      </c>
      <c r="L13" s="66">
        <f t="shared" si="1"/>
        <v>31.17</v>
      </c>
      <c r="M13" s="66">
        <v>12.42</v>
      </c>
      <c r="N13" s="66">
        <v>18.75</v>
      </c>
      <c r="O13" s="105">
        <v>13</v>
      </c>
    </row>
    <row r="14" spans="2:15" ht="15">
      <c r="B14" s="104" t="s">
        <v>222</v>
      </c>
      <c r="C14" s="66">
        <f t="shared" si="2"/>
        <v>588341</v>
      </c>
      <c r="D14" s="66">
        <v>384488</v>
      </c>
      <c r="E14" s="66">
        <v>116395</v>
      </c>
      <c r="F14" s="66">
        <v>87458</v>
      </c>
      <c r="G14" s="66">
        <v>454</v>
      </c>
      <c r="H14" s="66">
        <v>352</v>
      </c>
      <c r="I14" s="77">
        <f t="shared" si="0"/>
        <v>1671.4232954545455</v>
      </c>
      <c r="J14" s="66">
        <v>16</v>
      </c>
      <c r="K14" s="77">
        <f t="shared" si="3"/>
        <v>22</v>
      </c>
      <c r="L14" s="66">
        <f t="shared" si="1"/>
        <v>62.81</v>
      </c>
      <c r="M14" s="66">
        <v>38.25</v>
      </c>
      <c r="N14" s="66">
        <v>24.56</v>
      </c>
      <c r="O14" s="105">
        <v>49</v>
      </c>
    </row>
    <row r="15" spans="2:15" ht="15">
      <c r="B15" s="104" t="s">
        <v>227</v>
      </c>
      <c r="C15" s="66">
        <f t="shared" si="2"/>
        <v>401788</v>
      </c>
      <c r="D15" s="66">
        <v>264488</v>
      </c>
      <c r="E15" s="66">
        <v>83247</v>
      </c>
      <c r="F15" s="66">
        <v>54053</v>
      </c>
      <c r="G15" s="66">
        <v>600</v>
      </c>
      <c r="H15" s="66">
        <v>89</v>
      </c>
      <c r="I15" s="77">
        <f t="shared" si="0"/>
        <v>4514.471910112359</v>
      </c>
      <c r="J15" s="66">
        <v>8</v>
      </c>
      <c r="K15" s="77">
        <f t="shared" si="3"/>
        <v>11.125</v>
      </c>
      <c r="L15" s="66">
        <f t="shared" si="1"/>
        <v>45.66</v>
      </c>
      <c r="M15" s="66">
        <v>20.45</v>
      </c>
      <c r="N15" s="66">
        <v>25.21</v>
      </c>
      <c r="O15" s="105">
        <v>24</v>
      </c>
    </row>
    <row r="16" spans="2:15" ht="15">
      <c r="B16" s="104" t="s">
        <v>228</v>
      </c>
      <c r="C16" s="66">
        <f t="shared" si="2"/>
        <v>358516</v>
      </c>
      <c r="D16" s="66">
        <v>240028</v>
      </c>
      <c r="E16" s="66">
        <v>75099</v>
      </c>
      <c r="F16" s="66">
        <v>43389</v>
      </c>
      <c r="G16" s="66">
        <v>600</v>
      </c>
      <c r="H16" s="66">
        <v>57</v>
      </c>
      <c r="I16" s="77">
        <f t="shared" si="0"/>
        <v>6289.754385964912</v>
      </c>
      <c r="J16" s="66">
        <v>7</v>
      </c>
      <c r="K16" s="77">
        <f t="shared" si="3"/>
        <v>8.142857142857142</v>
      </c>
      <c r="L16" s="66">
        <f t="shared" si="1"/>
        <v>37.95</v>
      </c>
      <c r="M16" s="66">
        <v>13.95</v>
      </c>
      <c r="N16" s="66">
        <v>24</v>
      </c>
      <c r="O16" s="105">
        <v>15</v>
      </c>
    </row>
    <row r="17" spans="2:15" ht="15">
      <c r="B17" s="108" t="s">
        <v>232</v>
      </c>
      <c r="C17" s="66">
        <f t="shared" si="2"/>
        <v>754974</v>
      </c>
      <c r="D17" s="87">
        <v>470848</v>
      </c>
      <c r="E17" s="87">
        <v>143358</v>
      </c>
      <c r="F17" s="87">
        <v>140768</v>
      </c>
      <c r="G17" s="87"/>
      <c r="H17" s="87">
        <v>264</v>
      </c>
      <c r="I17" s="77">
        <f t="shared" si="0"/>
        <v>2859.75</v>
      </c>
      <c r="J17" s="87">
        <v>14</v>
      </c>
      <c r="K17" s="70">
        <f t="shared" si="3"/>
        <v>18.857142857142858</v>
      </c>
      <c r="L17" s="95">
        <f t="shared" si="1"/>
        <v>73.63</v>
      </c>
      <c r="M17" s="69">
        <v>42.23</v>
      </c>
      <c r="N17" s="87">
        <v>31.4</v>
      </c>
      <c r="O17" s="109">
        <v>41</v>
      </c>
    </row>
    <row r="18" spans="2:15" ht="15" customHeight="1">
      <c r="B18" s="108" t="s">
        <v>236</v>
      </c>
      <c r="C18" s="66">
        <f t="shared" si="2"/>
        <v>258771</v>
      </c>
      <c r="D18" s="86">
        <v>186297</v>
      </c>
      <c r="E18" s="87">
        <v>57017</v>
      </c>
      <c r="F18" s="86">
        <v>15457</v>
      </c>
      <c r="G18" s="86">
        <v>50</v>
      </c>
      <c r="H18" s="86">
        <v>132</v>
      </c>
      <c r="I18" s="77">
        <f t="shared" si="0"/>
        <v>1960.3863636363637</v>
      </c>
      <c r="J18" s="86">
        <v>14</v>
      </c>
      <c r="K18" s="77">
        <f>H18/J18</f>
        <v>9.428571428571429</v>
      </c>
      <c r="L18" s="66">
        <f t="shared" si="1"/>
        <v>26.53</v>
      </c>
      <c r="M18" s="86">
        <v>16.78</v>
      </c>
      <c r="N18" s="86">
        <v>9.75</v>
      </c>
      <c r="O18" s="110">
        <v>19</v>
      </c>
    </row>
    <row r="19" spans="2:15" ht="15.75" thickBot="1">
      <c r="B19" s="11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4"/>
    </row>
  </sheetData>
  <sheetProtection/>
  <mergeCells count="12">
    <mergeCell ref="B3:B4"/>
    <mergeCell ref="C3:C4"/>
    <mergeCell ref="D3:D4"/>
    <mergeCell ref="E3:E4"/>
    <mergeCell ref="F3:F4"/>
    <mergeCell ref="G3:G4"/>
    <mergeCell ref="O3:O4"/>
    <mergeCell ref="H3:H4"/>
    <mergeCell ref="I3:I4"/>
    <mergeCell ref="J3:J4"/>
    <mergeCell ref="K3:K4"/>
    <mergeCell ref="L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3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27.7109375" style="0" customWidth="1"/>
    <col min="3" max="3" width="10.7109375" style="0" customWidth="1"/>
    <col min="6" max="6" width="11.421875" style="0" customWidth="1"/>
    <col min="12" max="12" width="9.57421875" style="0" customWidth="1"/>
    <col min="13" max="13" width="12.421875" style="0" customWidth="1"/>
    <col min="15" max="15" width="10.7109375" style="0" customWidth="1"/>
  </cols>
  <sheetData>
    <row r="2" ht="15.75" thickBot="1"/>
    <row r="3" spans="1:15" ht="15" customHeight="1">
      <c r="A3" s="275" t="s">
        <v>0</v>
      </c>
      <c r="B3" s="269" t="s">
        <v>1</v>
      </c>
      <c r="C3" s="277" t="s">
        <v>2</v>
      </c>
      <c r="D3" s="274" t="s">
        <v>3</v>
      </c>
      <c r="E3" s="269" t="s">
        <v>4</v>
      </c>
      <c r="F3" s="269" t="s">
        <v>259</v>
      </c>
      <c r="G3" s="269" t="s">
        <v>279</v>
      </c>
      <c r="H3" s="269" t="s">
        <v>280</v>
      </c>
      <c r="I3" s="274" t="s">
        <v>13</v>
      </c>
      <c r="J3" s="274"/>
      <c r="K3" s="274"/>
      <c r="L3" s="269" t="s">
        <v>22</v>
      </c>
      <c r="M3" s="269" t="s">
        <v>23</v>
      </c>
      <c r="N3" s="269" t="s">
        <v>24</v>
      </c>
      <c r="O3" s="271" t="s">
        <v>25</v>
      </c>
    </row>
    <row r="4" spans="1:15" ht="63" customHeight="1" thickBot="1">
      <c r="A4" s="276"/>
      <c r="B4" s="270"/>
      <c r="C4" s="278"/>
      <c r="D4" s="273"/>
      <c r="E4" s="273"/>
      <c r="F4" s="273"/>
      <c r="G4" s="273"/>
      <c r="H4" s="273"/>
      <c r="I4" s="121" t="s">
        <v>20</v>
      </c>
      <c r="J4" s="120" t="s">
        <v>21</v>
      </c>
      <c r="K4" s="120" t="s">
        <v>265</v>
      </c>
      <c r="L4" s="270"/>
      <c r="M4" s="270"/>
      <c r="N4" s="270"/>
      <c r="O4" s="272"/>
    </row>
    <row r="5" spans="1:15" ht="15">
      <c r="A5" s="112" t="s">
        <v>213</v>
      </c>
      <c r="B5" s="96">
        <f>C5+D5+E5</f>
        <v>350019</v>
      </c>
      <c r="C5" s="96">
        <v>214154</v>
      </c>
      <c r="D5" s="96">
        <v>66242</v>
      </c>
      <c r="E5" s="96">
        <v>69623</v>
      </c>
      <c r="F5" s="96">
        <v>7200</v>
      </c>
      <c r="G5" s="96">
        <v>302</v>
      </c>
      <c r="H5" s="97">
        <f aca="true" t="shared" si="0" ref="H5:H11">B5/G5</f>
        <v>1159.0033112582782</v>
      </c>
      <c r="I5" s="96">
        <f>J5+K5</f>
        <v>33</v>
      </c>
      <c r="J5" s="96">
        <v>16</v>
      </c>
      <c r="K5" s="96">
        <v>17</v>
      </c>
      <c r="L5" s="96">
        <v>15</v>
      </c>
      <c r="M5" s="97">
        <f>G5/L5</f>
        <v>20.133333333333333</v>
      </c>
      <c r="N5" s="96">
        <v>14331</v>
      </c>
      <c r="O5" s="115">
        <f aca="true" t="shared" si="1" ref="O5:O10">(N5/(N5+B5))*100</f>
        <v>3.933305887196377</v>
      </c>
    </row>
    <row r="6" spans="1:15" ht="15">
      <c r="A6" s="104" t="s">
        <v>214</v>
      </c>
      <c r="B6" s="96">
        <f>C6+D6+E6</f>
        <v>38354</v>
      </c>
      <c r="C6" s="66">
        <v>28611</v>
      </c>
      <c r="D6" s="66">
        <v>8837</v>
      </c>
      <c r="E6" s="66">
        <v>906</v>
      </c>
      <c r="F6" s="66">
        <v>778</v>
      </c>
      <c r="G6" s="66">
        <v>93</v>
      </c>
      <c r="H6" s="97">
        <f t="shared" si="0"/>
        <v>412.40860215053766</v>
      </c>
      <c r="I6" s="96">
        <f>J6+K6</f>
        <v>5.1</v>
      </c>
      <c r="J6" s="66">
        <v>4.1</v>
      </c>
      <c r="K6" s="66">
        <v>1</v>
      </c>
      <c r="L6" s="66">
        <v>4</v>
      </c>
      <c r="M6" s="97">
        <f>G6/L6</f>
        <v>23.25</v>
      </c>
      <c r="N6" s="66">
        <v>1526</v>
      </c>
      <c r="O6" s="115">
        <f t="shared" si="1"/>
        <v>3.8264794383149447</v>
      </c>
    </row>
    <row r="7" spans="1:15" ht="15">
      <c r="A7" s="104" t="s">
        <v>188</v>
      </c>
      <c r="B7" s="96">
        <f aca="true" t="shared" si="2" ref="B7:B13">C7+D7+E7</f>
        <v>88326</v>
      </c>
      <c r="C7" s="66">
        <v>66307</v>
      </c>
      <c r="D7" s="66">
        <v>20255</v>
      </c>
      <c r="E7" s="66">
        <v>1764</v>
      </c>
      <c r="F7" s="66">
        <v>644</v>
      </c>
      <c r="G7" s="66">
        <v>176</v>
      </c>
      <c r="H7" s="97">
        <f t="shared" si="0"/>
        <v>501.85227272727275</v>
      </c>
      <c r="I7" s="96">
        <f aca="true" t="shared" si="3" ref="I7:I13">J7+K7</f>
        <v>10.71</v>
      </c>
      <c r="J7" s="66">
        <v>7.21</v>
      </c>
      <c r="K7" s="66">
        <v>3.5</v>
      </c>
      <c r="L7" s="66">
        <v>12</v>
      </c>
      <c r="M7" s="97">
        <f aca="true" t="shared" si="4" ref="M7:M13">G7/L7</f>
        <v>14.666666666666666</v>
      </c>
      <c r="N7" s="66">
        <v>4246</v>
      </c>
      <c r="O7" s="115">
        <f t="shared" si="1"/>
        <v>4.586700082098258</v>
      </c>
    </row>
    <row r="8" spans="1:15" ht="15">
      <c r="A8" s="106" t="s">
        <v>231</v>
      </c>
      <c r="B8" s="96">
        <f t="shared" si="2"/>
        <v>130870</v>
      </c>
      <c r="C8" s="66">
        <v>89402</v>
      </c>
      <c r="D8" s="66">
        <v>27781</v>
      </c>
      <c r="E8" s="66">
        <v>13687</v>
      </c>
      <c r="F8" s="66">
        <v>841</v>
      </c>
      <c r="G8" s="66">
        <v>215</v>
      </c>
      <c r="H8" s="97">
        <f t="shared" si="0"/>
        <v>608.6976744186046</v>
      </c>
      <c r="I8" s="96">
        <f t="shared" si="3"/>
        <v>10.55</v>
      </c>
      <c r="J8" s="66">
        <v>7.3</v>
      </c>
      <c r="K8" s="66">
        <v>3.25</v>
      </c>
      <c r="L8" s="66">
        <v>7</v>
      </c>
      <c r="M8" s="97">
        <f t="shared" si="4"/>
        <v>30.714285714285715</v>
      </c>
      <c r="N8" s="66">
        <v>17475</v>
      </c>
      <c r="O8" s="115">
        <f t="shared" si="1"/>
        <v>11.779972361724358</v>
      </c>
    </row>
    <row r="9" spans="1:15" ht="15">
      <c r="A9" s="104" t="s">
        <v>221</v>
      </c>
      <c r="B9" s="96">
        <f t="shared" si="2"/>
        <v>408885</v>
      </c>
      <c r="C9" s="66">
        <v>290234</v>
      </c>
      <c r="D9" s="66">
        <v>89551</v>
      </c>
      <c r="E9" s="66">
        <v>29100</v>
      </c>
      <c r="F9" s="66">
        <v>1655</v>
      </c>
      <c r="G9" s="66">
        <v>304</v>
      </c>
      <c r="H9" s="77">
        <f t="shared" si="0"/>
        <v>1345.016447368421</v>
      </c>
      <c r="I9" s="96">
        <f t="shared" si="3"/>
        <v>47.94</v>
      </c>
      <c r="J9" s="66">
        <v>35.94</v>
      </c>
      <c r="K9" s="66">
        <v>12</v>
      </c>
      <c r="L9" s="66">
        <v>29</v>
      </c>
      <c r="M9" s="97">
        <f t="shared" si="4"/>
        <v>10.482758620689655</v>
      </c>
      <c r="N9" s="66">
        <v>28631</v>
      </c>
      <c r="O9" s="113">
        <f t="shared" si="1"/>
        <v>6.543989248393202</v>
      </c>
    </row>
    <row r="10" spans="1:15" ht="15">
      <c r="A10" s="108" t="s">
        <v>230</v>
      </c>
      <c r="B10" s="96">
        <f t="shared" si="2"/>
        <v>38681</v>
      </c>
      <c r="C10" s="87">
        <v>27126</v>
      </c>
      <c r="D10" s="87">
        <v>8266</v>
      </c>
      <c r="E10" s="87">
        <v>3289</v>
      </c>
      <c r="F10" s="87"/>
      <c r="G10" s="87">
        <v>100</v>
      </c>
      <c r="H10" s="70">
        <f t="shared" si="0"/>
        <v>386.81</v>
      </c>
      <c r="I10" s="96">
        <f t="shared" si="3"/>
        <v>4.7</v>
      </c>
      <c r="J10" s="87">
        <v>4.2</v>
      </c>
      <c r="K10" s="87">
        <v>0.5</v>
      </c>
      <c r="L10" s="87">
        <v>7</v>
      </c>
      <c r="M10" s="97">
        <f t="shared" si="4"/>
        <v>14.285714285714286</v>
      </c>
      <c r="N10" s="87">
        <v>5997</v>
      </c>
      <c r="O10" s="116">
        <f t="shared" si="1"/>
        <v>13.422713639822732</v>
      </c>
    </row>
    <row r="11" spans="1:15" ht="15">
      <c r="A11" s="104" t="s">
        <v>233</v>
      </c>
      <c r="B11" s="96">
        <f t="shared" si="2"/>
        <v>146730</v>
      </c>
      <c r="C11" s="87">
        <v>109638</v>
      </c>
      <c r="D11" s="87">
        <v>33369</v>
      </c>
      <c r="E11" s="87">
        <v>3723</v>
      </c>
      <c r="F11" s="87">
        <v>800</v>
      </c>
      <c r="G11" s="87">
        <v>165</v>
      </c>
      <c r="H11" s="70">
        <f t="shared" si="0"/>
        <v>889.2727272727273</v>
      </c>
      <c r="I11" s="96">
        <f t="shared" si="3"/>
        <v>17.58</v>
      </c>
      <c r="J11" s="87">
        <v>4.83</v>
      </c>
      <c r="K11" s="87">
        <v>12.75</v>
      </c>
      <c r="L11" s="87">
        <v>7</v>
      </c>
      <c r="M11" s="97">
        <f t="shared" si="4"/>
        <v>23.571428571428573</v>
      </c>
      <c r="N11" s="87"/>
      <c r="O11" s="114"/>
    </row>
    <row r="12" spans="1:15" ht="30.75" customHeight="1">
      <c r="A12" s="108" t="s">
        <v>234</v>
      </c>
      <c r="B12" s="96">
        <f t="shared" si="2"/>
        <v>18958</v>
      </c>
      <c r="C12" s="87">
        <v>11824</v>
      </c>
      <c r="D12" s="87">
        <v>3816</v>
      </c>
      <c r="E12" s="87">
        <v>3318</v>
      </c>
      <c r="F12" s="87"/>
      <c r="G12" s="87"/>
      <c r="H12" s="87"/>
      <c r="I12" s="96">
        <f t="shared" si="3"/>
        <v>3</v>
      </c>
      <c r="J12" s="87"/>
      <c r="K12" s="87">
        <v>3</v>
      </c>
      <c r="L12" s="87"/>
      <c r="M12" s="97"/>
      <c r="N12" s="87"/>
      <c r="O12" s="114"/>
    </row>
    <row r="13" spans="1:15" ht="15.75" thickBot="1">
      <c r="A13" s="111" t="s">
        <v>186</v>
      </c>
      <c r="B13" s="122">
        <f t="shared" si="2"/>
        <v>36475</v>
      </c>
      <c r="C13" s="32">
        <v>24329</v>
      </c>
      <c r="D13" s="32">
        <v>7511</v>
      </c>
      <c r="E13" s="32">
        <v>4635</v>
      </c>
      <c r="F13" s="32"/>
      <c r="G13" s="32">
        <v>70</v>
      </c>
      <c r="H13" s="123">
        <f>B13/G13</f>
        <v>521.0714285714286</v>
      </c>
      <c r="I13" s="122">
        <f t="shared" si="3"/>
        <v>4</v>
      </c>
      <c r="J13" s="32">
        <v>3.5</v>
      </c>
      <c r="K13" s="32">
        <v>0.5</v>
      </c>
      <c r="L13" s="32">
        <v>4</v>
      </c>
      <c r="M13" s="124">
        <f t="shared" si="4"/>
        <v>17.5</v>
      </c>
      <c r="N13" s="32">
        <v>2856</v>
      </c>
      <c r="O13" s="125">
        <f>(N13/(N13+B13))*100</f>
        <v>7.261447712999923</v>
      </c>
    </row>
  </sheetData>
  <sheetProtection/>
  <mergeCells count="13"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G3:G4"/>
    <mergeCell ref="H3:H4"/>
    <mergeCell ref="I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pane xSplit="2" topLeftCell="C1" activePane="topRight" state="frozen"/>
      <selection pane="topLeft" activeCell="A19" sqref="A19"/>
      <selection pane="topRight" activeCell="W24" sqref="W24"/>
    </sheetView>
  </sheetViews>
  <sheetFormatPr defaultColWidth="9.140625" defaultRowHeight="15"/>
  <cols>
    <col min="1" max="1" width="0.2890625" style="0" customWidth="1"/>
    <col min="2" max="2" width="27.57421875" style="0" hidden="1" customWidth="1"/>
    <col min="3" max="3" width="4.28125" style="0" customWidth="1"/>
    <col min="4" max="4" width="30.8515625" style="0" bestFit="1" customWidth="1"/>
    <col min="5" max="5" width="9.57421875" style="0" customWidth="1"/>
    <col min="6" max="6" width="12.140625" style="0" customWidth="1"/>
    <col min="8" max="8" width="9.8515625" style="0" customWidth="1"/>
    <col min="9" max="9" width="12.421875" style="0" customWidth="1"/>
    <col min="10" max="11" width="10.7109375" style="0" customWidth="1"/>
    <col min="13" max="13" width="9.8515625" style="0" customWidth="1"/>
  </cols>
  <sheetData>
    <row r="2" ht="15">
      <c r="C2" s="47" t="s">
        <v>281</v>
      </c>
    </row>
    <row r="3" ht="15">
      <c r="C3" s="47"/>
    </row>
    <row r="4" spans="3:5" ht="15">
      <c r="C4" s="47"/>
      <c r="E4" s="59"/>
    </row>
    <row r="5" ht="15.75" thickBot="1"/>
    <row r="6" spans="3:18" ht="15">
      <c r="C6" s="287" t="s">
        <v>144</v>
      </c>
      <c r="D6" s="260" t="s">
        <v>145</v>
      </c>
      <c r="E6" s="289" t="s">
        <v>240</v>
      </c>
      <c r="F6" s="290" t="s">
        <v>90</v>
      </c>
      <c r="G6" s="291"/>
      <c r="H6" s="292"/>
      <c r="I6" s="289" t="s">
        <v>245</v>
      </c>
      <c r="J6" s="269" t="s">
        <v>157</v>
      </c>
      <c r="K6" s="267" t="s">
        <v>158</v>
      </c>
      <c r="L6" s="284" t="s">
        <v>159</v>
      </c>
      <c r="M6" s="260" t="s">
        <v>26</v>
      </c>
      <c r="N6" s="284" t="s">
        <v>160</v>
      </c>
      <c r="O6" s="285" t="s">
        <v>147</v>
      </c>
      <c r="P6" s="279" t="s">
        <v>148</v>
      </c>
      <c r="Q6" s="281" t="s">
        <v>13</v>
      </c>
      <c r="R6" s="282"/>
    </row>
    <row r="7" spans="1:18" ht="50.25" customHeight="1" thickBot="1">
      <c r="A7" s="293"/>
      <c r="B7" s="294" t="s">
        <v>0</v>
      </c>
      <c r="C7" s="288"/>
      <c r="D7" s="247"/>
      <c r="E7" s="286"/>
      <c r="F7" s="48" t="s">
        <v>239</v>
      </c>
      <c r="G7" s="48" t="s">
        <v>99</v>
      </c>
      <c r="H7" s="48" t="s">
        <v>100</v>
      </c>
      <c r="I7" s="286"/>
      <c r="J7" s="250"/>
      <c r="K7" s="283"/>
      <c r="L7" s="247"/>
      <c r="M7" s="247"/>
      <c r="N7" s="247"/>
      <c r="O7" s="286"/>
      <c r="P7" s="280"/>
      <c r="Q7" s="49" t="s">
        <v>161</v>
      </c>
      <c r="R7" s="127" t="s">
        <v>162</v>
      </c>
    </row>
    <row r="8" spans="1:18" ht="17.25" customHeight="1" thickBot="1">
      <c r="A8" s="293"/>
      <c r="B8" s="294"/>
      <c r="C8" s="55" t="s">
        <v>151</v>
      </c>
      <c r="D8" s="56" t="s">
        <v>163</v>
      </c>
      <c r="E8" s="149">
        <f>F8+G8+H8</f>
        <v>299463</v>
      </c>
      <c r="F8" s="149">
        <v>196396</v>
      </c>
      <c r="G8" s="149">
        <v>60243</v>
      </c>
      <c r="H8" s="149">
        <v>42824</v>
      </c>
      <c r="I8" s="149">
        <v>5100</v>
      </c>
      <c r="J8" s="149">
        <v>12982</v>
      </c>
      <c r="K8" s="150">
        <f>E8/J8</f>
        <v>23.067555076259435</v>
      </c>
      <c r="L8" s="149">
        <v>332</v>
      </c>
      <c r="M8" s="149">
        <v>15</v>
      </c>
      <c r="N8" s="149">
        <v>259</v>
      </c>
      <c r="O8" s="149">
        <v>40671</v>
      </c>
      <c r="P8" s="150">
        <f aca="true" t="shared" si="0" ref="P8:P15">(O8/(E8+O8))*100</f>
        <v>11.957346222371184</v>
      </c>
      <c r="Q8" s="149">
        <v>16.75</v>
      </c>
      <c r="R8" s="151">
        <v>11.25</v>
      </c>
    </row>
    <row r="9" spans="3:18" ht="15.75" thickBot="1">
      <c r="C9" s="55"/>
      <c r="D9" s="57" t="s">
        <v>105</v>
      </c>
      <c r="E9" s="149">
        <f>F9+G9+H9</f>
        <v>43670</v>
      </c>
      <c r="F9" s="149">
        <f>F10+F11</f>
        <v>19807</v>
      </c>
      <c r="G9" s="149">
        <f>G10+G11</f>
        <v>6063</v>
      </c>
      <c r="H9" s="149">
        <f>H10+H11</f>
        <v>17800</v>
      </c>
      <c r="I9" s="149">
        <f>I10+I11</f>
        <v>1078</v>
      </c>
      <c r="J9" s="149">
        <v>3170</v>
      </c>
      <c r="K9" s="150">
        <f>E9/J9</f>
        <v>13.77602523659306</v>
      </c>
      <c r="L9" s="149">
        <f>L10+L11</f>
        <v>93</v>
      </c>
      <c r="M9" s="149">
        <f>M10+M11</f>
        <v>7</v>
      </c>
      <c r="N9" s="149">
        <f>N10+N11</f>
        <v>91</v>
      </c>
      <c r="O9" s="149">
        <f>O10+O11</f>
        <v>461</v>
      </c>
      <c r="P9" s="150">
        <f t="shared" si="0"/>
        <v>1.044617162538805</v>
      </c>
      <c r="Q9" s="150">
        <f>Q10+Q11</f>
        <v>3.25</v>
      </c>
      <c r="R9" s="152"/>
    </row>
    <row r="10" spans="3:18" ht="15">
      <c r="C10" s="112" t="s">
        <v>153</v>
      </c>
      <c r="D10" s="41" t="s">
        <v>164</v>
      </c>
      <c r="E10" s="153">
        <f>F10+G10+H10</f>
        <v>35096</v>
      </c>
      <c r="F10" s="154">
        <v>13578</v>
      </c>
      <c r="G10" s="154">
        <v>4149</v>
      </c>
      <c r="H10" s="154">
        <v>17369</v>
      </c>
      <c r="I10" s="154">
        <v>1034</v>
      </c>
      <c r="J10" s="155"/>
      <c r="K10" s="156"/>
      <c r="L10" s="155">
        <v>59</v>
      </c>
      <c r="M10" s="155">
        <v>1</v>
      </c>
      <c r="N10" s="155">
        <v>50</v>
      </c>
      <c r="O10" s="155">
        <v>446</v>
      </c>
      <c r="P10" s="156">
        <f t="shared" si="0"/>
        <v>1.2548534128636541</v>
      </c>
      <c r="Q10" s="155">
        <v>2.25</v>
      </c>
      <c r="R10" s="157"/>
    </row>
    <row r="11" spans="3:18" ht="15.75" thickBot="1">
      <c r="C11" s="128" t="s">
        <v>165</v>
      </c>
      <c r="D11" s="117" t="s">
        <v>107</v>
      </c>
      <c r="E11" s="158">
        <f aca="true" t="shared" si="1" ref="E11:E40">F11+G11+H11</f>
        <v>8574</v>
      </c>
      <c r="F11" s="159">
        <v>6229</v>
      </c>
      <c r="G11" s="159">
        <v>1914</v>
      </c>
      <c r="H11" s="159">
        <v>431</v>
      </c>
      <c r="I11" s="159">
        <v>44</v>
      </c>
      <c r="J11" s="160"/>
      <c r="K11" s="161"/>
      <c r="L11" s="160">
        <v>34</v>
      </c>
      <c r="M11" s="160">
        <v>6</v>
      </c>
      <c r="N11" s="160">
        <v>41</v>
      </c>
      <c r="O11" s="159">
        <v>15</v>
      </c>
      <c r="P11" s="161">
        <f t="shared" si="0"/>
        <v>0.17464198393293748</v>
      </c>
      <c r="Q11" s="162">
        <v>1</v>
      </c>
      <c r="R11" s="163"/>
    </row>
    <row r="12" spans="3:18" ht="15.75" thickBot="1">
      <c r="C12" s="55"/>
      <c r="D12" s="57" t="s">
        <v>110</v>
      </c>
      <c r="E12" s="149">
        <f t="shared" si="1"/>
        <v>20238</v>
      </c>
      <c r="F12" s="149">
        <f>F13+F14</f>
        <v>14958</v>
      </c>
      <c r="G12" s="149">
        <f>G13+G14</f>
        <v>4559</v>
      </c>
      <c r="H12" s="149">
        <f>H13+H14</f>
        <v>721</v>
      </c>
      <c r="I12" s="149">
        <f>I13+I14</f>
        <v>77</v>
      </c>
      <c r="J12" s="149">
        <v>1566</v>
      </c>
      <c r="K12" s="150">
        <f>E12/J12</f>
        <v>12.923371647509578</v>
      </c>
      <c r="L12" s="149">
        <f>L13+L14</f>
        <v>115</v>
      </c>
      <c r="M12" s="149">
        <f>M13+M14</f>
        <v>4</v>
      </c>
      <c r="N12" s="149">
        <f>N13+N14</f>
        <v>32</v>
      </c>
      <c r="O12" s="164">
        <f>O13+O14</f>
        <v>583</v>
      </c>
      <c r="P12" s="150">
        <f t="shared" si="0"/>
        <v>2.8000576341193986</v>
      </c>
      <c r="Q12" s="164">
        <f>Q13+Q14</f>
        <v>2.25</v>
      </c>
      <c r="R12" s="165"/>
    </row>
    <row r="13" spans="3:18" ht="15">
      <c r="C13" s="112" t="s">
        <v>166</v>
      </c>
      <c r="D13" s="118" t="s">
        <v>167</v>
      </c>
      <c r="E13" s="153">
        <f t="shared" si="1"/>
        <v>6369</v>
      </c>
      <c r="F13" s="166">
        <v>4649</v>
      </c>
      <c r="G13" s="166">
        <v>1417</v>
      </c>
      <c r="H13" s="166">
        <v>303</v>
      </c>
      <c r="I13" s="166"/>
      <c r="J13" s="155"/>
      <c r="K13" s="156"/>
      <c r="L13" s="155">
        <v>51</v>
      </c>
      <c r="M13" s="155">
        <v>1</v>
      </c>
      <c r="N13" s="155">
        <v>4</v>
      </c>
      <c r="O13" s="155">
        <v>272</v>
      </c>
      <c r="P13" s="156">
        <f t="shared" si="0"/>
        <v>4.095768709531697</v>
      </c>
      <c r="Q13" s="167">
        <v>1</v>
      </c>
      <c r="R13" s="157"/>
    </row>
    <row r="14" spans="3:18" ht="15.75" thickBot="1">
      <c r="C14" s="128" t="s">
        <v>168</v>
      </c>
      <c r="D14" s="117" t="s">
        <v>169</v>
      </c>
      <c r="E14" s="158">
        <f t="shared" si="1"/>
        <v>13869</v>
      </c>
      <c r="F14" s="159">
        <v>10309</v>
      </c>
      <c r="G14" s="159">
        <v>3142</v>
      </c>
      <c r="H14" s="159">
        <v>418</v>
      </c>
      <c r="I14" s="159">
        <v>77</v>
      </c>
      <c r="J14" s="160"/>
      <c r="K14" s="161"/>
      <c r="L14" s="160">
        <v>64</v>
      </c>
      <c r="M14" s="160">
        <v>3</v>
      </c>
      <c r="N14" s="160">
        <v>28</v>
      </c>
      <c r="O14" s="160">
        <v>311</v>
      </c>
      <c r="P14" s="161">
        <f t="shared" si="0"/>
        <v>2.1932299012693934</v>
      </c>
      <c r="Q14" s="160">
        <v>1.25</v>
      </c>
      <c r="R14" s="163"/>
    </row>
    <row r="15" spans="3:18" ht="15.75" thickBot="1">
      <c r="C15" s="43"/>
      <c r="D15" s="57" t="s">
        <v>115</v>
      </c>
      <c r="E15" s="149">
        <f t="shared" si="1"/>
        <v>55507</v>
      </c>
      <c r="F15" s="149">
        <f>F16+F17+F18+F19+F20</f>
        <v>35872</v>
      </c>
      <c r="G15" s="149">
        <f>G16+G17+G18+G19+G20</f>
        <v>10787</v>
      </c>
      <c r="H15" s="149">
        <f>H16+H17+H18+H19+H20</f>
        <v>8848</v>
      </c>
      <c r="I15" s="149">
        <f>I16+I17+I18+I19+I20</f>
        <v>574</v>
      </c>
      <c r="J15" s="149">
        <v>1935</v>
      </c>
      <c r="K15" s="150">
        <f>E15/J15</f>
        <v>28.68578811369509</v>
      </c>
      <c r="L15" s="149">
        <f>L16+L17+L18+L19+L20</f>
        <v>229</v>
      </c>
      <c r="M15" s="149">
        <f>M16+M17+M18+M19+M20</f>
        <v>11</v>
      </c>
      <c r="N15" s="149">
        <f>N16+N17+N18+N19+N20</f>
        <v>117</v>
      </c>
      <c r="O15" s="149">
        <f>O16+O17+O18+O19+O20</f>
        <v>852</v>
      </c>
      <c r="P15" s="150">
        <f t="shared" si="0"/>
        <v>1.5117372558065258</v>
      </c>
      <c r="Q15" s="149">
        <f>Q16+Q17+Q18+Q19+Q20</f>
        <v>5</v>
      </c>
      <c r="R15" s="151">
        <f>R16+R17+R18+R19+R20</f>
        <v>0.5</v>
      </c>
    </row>
    <row r="16" spans="3:18" ht="15">
      <c r="C16" s="112" t="s">
        <v>170</v>
      </c>
      <c r="D16" s="118" t="s">
        <v>171</v>
      </c>
      <c r="E16" s="153">
        <f t="shared" si="1"/>
        <v>10249</v>
      </c>
      <c r="F16" s="166">
        <v>6700</v>
      </c>
      <c r="G16" s="166">
        <v>2059</v>
      </c>
      <c r="H16" s="166">
        <v>1490</v>
      </c>
      <c r="I16" s="166">
        <v>48</v>
      </c>
      <c r="J16" s="155"/>
      <c r="K16" s="156"/>
      <c r="L16" s="155">
        <v>50</v>
      </c>
      <c r="M16" s="155">
        <v>3</v>
      </c>
      <c r="N16" s="155">
        <v>31</v>
      </c>
      <c r="O16" s="168"/>
      <c r="P16" s="169"/>
      <c r="Q16" s="155">
        <v>1</v>
      </c>
      <c r="R16" s="157"/>
    </row>
    <row r="17" spans="3:18" ht="15">
      <c r="C17" s="104" t="s">
        <v>172</v>
      </c>
      <c r="D17" s="1" t="s">
        <v>173</v>
      </c>
      <c r="E17" s="170">
        <f t="shared" si="1"/>
        <v>9145</v>
      </c>
      <c r="F17" s="171">
        <v>6834</v>
      </c>
      <c r="G17" s="171">
        <v>1860</v>
      </c>
      <c r="H17" s="171">
        <v>451</v>
      </c>
      <c r="I17" s="171">
        <v>48</v>
      </c>
      <c r="J17" s="172"/>
      <c r="K17" s="173"/>
      <c r="L17" s="172">
        <v>26</v>
      </c>
      <c r="M17" s="172">
        <v>3</v>
      </c>
      <c r="N17" s="172">
        <v>19</v>
      </c>
      <c r="O17" s="148"/>
      <c r="P17" s="174"/>
      <c r="Q17" s="172">
        <v>1</v>
      </c>
      <c r="R17" s="175"/>
    </row>
    <row r="18" spans="3:18" ht="15">
      <c r="C18" s="104" t="s">
        <v>174</v>
      </c>
      <c r="D18" s="1" t="s">
        <v>175</v>
      </c>
      <c r="E18" s="170">
        <f t="shared" si="1"/>
        <v>11332</v>
      </c>
      <c r="F18" s="171">
        <v>7752</v>
      </c>
      <c r="G18" s="171">
        <v>2386</v>
      </c>
      <c r="H18" s="171">
        <v>1194</v>
      </c>
      <c r="I18" s="171">
        <v>48</v>
      </c>
      <c r="J18" s="172"/>
      <c r="K18" s="173"/>
      <c r="L18" s="172">
        <v>44</v>
      </c>
      <c r="M18" s="172">
        <v>2</v>
      </c>
      <c r="N18" s="172">
        <v>20</v>
      </c>
      <c r="O18" s="172">
        <v>35</v>
      </c>
      <c r="P18" s="173">
        <f>(O18/(E18+O18))*100</f>
        <v>0.3079088589777426</v>
      </c>
      <c r="Q18" s="172">
        <v>1</v>
      </c>
      <c r="R18" s="175">
        <v>0.5</v>
      </c>
    </row>
    <row r="19" spans="3:18" ht="15">
      <c r="C19" s="104" t="s">
        <v>176</v>
      </c>
      <c r="D19" s="1" t="s">
        <v>177</v>
      </c>
      <c r="E19" s="170">
        <f t="shared" si="1"/>
        <v>9584</v>
      </c>
      <c r="F19" s="171">
        <v>6850</v>
      </c>
      <c r="G19" s="171">
        <v>2105</v>
      </c>
      <c r="H19" s="171">
        <v>629</v>
      </c>
      <c r="I19" s="171">
        <v>48</v>
      </c>
      <c r="J19" s="172"/>
      <c r="K19" s="173"/>
      <c r="L19" s="172">
        <v>74</v>
      </c>
      <c r="M19" s="172">
        <v>1</v>
      </c>
      <c r="N19" s="172">
        <v>22</v>
      </c>
      <c r="O19" s="172">
        <v>817</v>
      </c>
      <c r="P19" s="173">
        <f>(O19/(E19+O19))*100</f>
        <v>7.855013940967215</v>
      </c>
      <c r="Q19" s="172">
        <v>1</v>
      </c>
      <c r="R19" s="175"/>
    </row>
    <row r="20" spans="3:18" ht="15.75" thickBot="1">
      <c r="C20" s="128" t="s">
        <v>178</v>
      </c>
      <c r="D20" s="117" t="s">
        <v>179</v>
      </c>
      <c r="E20" s="158">
        <f t="shared" si="1"/>
        <v>15197</v>
      </c>
      <c r="F20" s="159">
        <v>7736</v>
      </c>
      <c r="G20" s="159">
        <v>2377</v>
      </c>
      <c r="H20" s="159">
        <v>5084</v>
      </c>
      <c r="I20" s="159">
        <v>382</v>
      </c>
      <c r="J20" s="160"/>
      <c r="K20" s="161"/>
      <c r="L20" s="160">
        <v>35</v>
      </c>
      <c r="M20" s="160">
        <v>2</v>
      </c>
      <c r="N20" s="160">
        <v>25</v>
      </c>
      <c r="O20" s="176"/>
      <c r="P20" s="177"/>
      <c r="Q20" s="160">
        <v>1</v>
      </c>
      <c r="R20" s="163"/>
    </row>
    <row r="21" spans="3:18" ht="15.75" thickBot="1">
      <c r="C21" s="43"/>
      <c r="D21" s="57" t="s">
        <v>125</v>
      </c>
      <c r="E21" s="149">
        <f t="shared" si="1"/>
        <v>15727</v>
      </c>
      <c r="F21" s="149">
        <f>F22+F23</f>
        <v>10810</v>
      </c>
      <c r="G21" s="149">
        <f>G22+G23</f>
        <v>3315</v>
      </c>
      <c r="H21" s="149">
        <f>H22+H23</f>
        <v>1602</v>
      </c>
      <c r="I21" s="149">
        <f>I22+I23</f>
        <v>8</v>
      </c>
      <c r="J21" s="149">
        <v>659</v>
      </c>
      <c r="K21" s="150">
        <f>E21/J21</f>
        <v>23.8649468892261</v>
      </c>
      <c r="L21" s="149">
        <f>L22+L23</f>
        <v>34</v>
      </c>
      <c r="M21" s="149">
        <f>M22+M23</f>
        <v>4</v>
      </c>
      <c r="N21" s="149">
        <f>N22+N23</f>
        <v>26</v>
      </c>
      <c r="O21" s="149">
        <f>O22+O23</f>
        <v>60</v>
      </c>
      <c r="P21" s="150">
        <f>P22+P23</f>
        <v>3.484320557491289</v>
      </c>
      <c r="Q21" s="149" t="s">
        <v>284</v>
      </c>
      <c r="R21" s="151" t="s">
        <v>282</v>
      </c>
    </row>
    <row r="22" spans="3:18" ht="15">
      <c r="C22" s="112" t="s">
        <v>180</v>
      </c>
      <c r="D22" s="118" t="s">
        <v>181</v>
      </c>
      <c r="E22" s="153">
        <f t="shared" si="1"/>
        <v>14065</v>
      </c>
      <c r="F22" s="166">
        <v>9575</v>
      </c>
      <c r="G22" s="166">
        <v>2932</v>
      </c>
      <c r="H22" s="166">
        <v>1558</v>
      </c>
      <c r="I22" s="166">
        <v>8</v>
      </c>
      <c r="J22" s="155"/>
      <c r="K22" s="156"/>
      <c r="L22" s="155">
        <v>34</v>
      </c>
      <c r="M22" s="155">
        <v>4</v>
      </c>
      <c r="N22" s="155">
        <v>26</v>
      </c>
      <c r="O22" s="168"/>
      <c r="P22" s="169"/>
      <c r="Q22" s="155">
        <v>1.5</v>
      </c>
      <c r="R22" s="157" t="s">
        <v>282</v>
      </c>
    </row>
    <row r="23" spans="3:18" ht="15.75" thickBot="1">
      <c r="C23" s="128" t="s">
        <v>182</v>
      </c>
      <c r="D23" s="117" t="s">
        <v>183</v>
      </c>
      <c r="E23" s="158">
        <f t="shared" si="1"/>
        <v>1662</v>
      </c>
      <c r="F23" s="159">
        <v>1235</v>
      </c>
      <c r="G23" s="159">
        <v>383</v>
      </c>
      <c r="H23" s="159">
        <v>44</v>
      </c>
      <c r="I23" s="159"/>
      <c r="J23" s="160"/>
      <c r="K23" s="161"/>
      <c r="L23" s="160"/>
      <c r="M23" s="160"/>
      <c r="N23" s="160"/>
      <c r="O23" s="160">
        <v>60</v>
      </c>
      <c r="P23" s="161">
        <f>(O23/(E23+O23))*100</f>
        <v>3.484320557491289</v>
      </c>
      <c r="Q23" s="160" t="s">
        <v>283</v>
      </c>
      <c r="R23" s="163"/>
    </row>
    <row r="24" spans="3:18" ht="15.75" thickBot="1">
      <c r="C24" s="43"/>
      <c r="D24" s="57" t="s">
        <v>122</v>
      </c>
      <c r="E24" s="149">
        <f t="shared" si="1"/>
        <v>19022</v>
      </c>
      <c r="F24" s="149">
        <f>F25</f>
        <v>13967</v>
      </c>
      <c r="G24" s="149">
        <f>G25</f>
        <v>4056</v>
      </c>
      <c r="H24" s="149">
        <f>H25</f>
        <v>999</v>
      </c>
      <c r="I24" s="149">
        <f>I25</f>
        <v>372</v>
      </c>
      <c r="J24" s="149">
        <v>851</v>
      </c>
      <c r="K24" s="150">
        <f>E24/J24</f>
        <v>22.35252643948296</v>
      </c>
      <c r="L24" s="149">
        <f aca="true" t="shared" si="2" ref="L24:Q24">L25</f>
        <v>80</v>
      </c>
      <c r="M24" s="149">
        <f t="shared" si="2"/>
        <v>6</v>
      </c>
      <c r="N24" s="149">
        <f t="shared" si="2"/>
        <v>46</v>
      </c>
      <c r="O24" s="149">
        <f t="shared" si="2"/>
        <v>741</v>
      </c>
      <c r="P24" s="150">
        <f t="shared" si="2"/>
        <v>3.7494307544401155</v>
      </c>
      <c r="Q24" s="149">
        <f t="shared" si="2"/>
        <v>2</v>
      </c>
      <c r="R24" s="151"/>
    </row>
    <row r="25" spans="3:18" ht="15.75" thickBot="1">
      <c r="C25" s="129" t="s">
        <v>184</v>
      </c>
      <c r="D25" s="44" t="s">
        <v>123</v>
      </c>
      <c r="E25" s="178">
        <f t="shared" si="1"/>
        <v>19022</v>
      </c>
      <c r="F25" s="179">
        <v>13967</v>
      </c>
      <c r="G25" s="179">
        <v>4056</v>
      </c>
      <c r="H25" s="179">
        <v>999</v>
      </c>
      <c r="I25" s="179">
        <v>372</v>
      </c>
      <c r="J25" s="180"/>
      <c r="K25" s="181"/>
      <c r="L25" s="180">
        <v>80</v>
      </c>
      <c r="M25" s="180">
        <v>6</v>
      </c>
      <c r="N25" s="180">
        <v>46</v>
      </c>
      <c r="O25" s="180">
        <v>741</v>
      </c>
      <c r="P25" s="181">
        <f>(O25/(E25+O25))*100</f>
        <v>3.7494307544401155</v>
      </c>
      <c r="Q25" s="180">
        <v>2</v>
      </c>
      <c r="R25" s="182"/>
    </row>
    <row r="26" spans="3:18" ht="15.75" thickBot="1">
      <c r="C26" s="43"/>
      <c r="D26" s="57" t="s">
        <v>128</v>
      </c>
      <c r="E26" s="149">
        <f t="shared" si="1"/>
        <v>25934</v>
      </c>
      <c r="F26" s="149">
        <f>F27</f>
        <v>16284</v>
      </c>
      <c r="G26" s="149">
        <f>G27</f>
        <v>5155</v>
      </c>
      <c r="H26" s="149">
        <f>H27</f>
        <v>4495</v>
      </c>
      <c r="I26" s="149">
        <f>I27</f>
        <v>706</v>
      </c>
      <c r="J26" s="149">
        <v>1282</v>
      </c>
      <c r="K26" s="150">
        <f>E26/J26</f>
        <v>20.229329173166928</v>
      </c>
      <c r="L26" s="149">
        <v>31</v>
      </c>
      <c r="M26" s="149">
        <v>6</v>
      </c>
      <c r="N26" s="149">
        <v>53</v>
      </c>
      <c r="O26" s="149">
        <f>O27</f>
        <v>519</v>
      </c>
      <c r="P26" s="183">
        <f>P27</f>
        <v>1.9619702869239783</v>
      </c>
      <c r="Q26" s="149">
        <f>Q27</f>
        <v>2.25</v>
      </c>
      <c r="R26" s="151">
        <f>R27</f>
        <v>0.75</v>
      </c>
    </row>
    <row r="27" spans="3:18" ht="15.75" thickBot="1">
      <c r="C27" s="130" t="s">
        <v>185</v>
      </c>
      <c r="D27" s="126" t="s">
        <v>186</v>
      </c>
      <c r="E27" s="178">
        <f t="shared" si="1"/>
        <v>25934</v>
      </c>
      <c r="F27" s="184">
        <v>16284</v>
      </c>
      <c r="G27" s="184">
        <v>5155</v>
      </c>
      <c r="H27" s="184">
        <v>4495</v>
      </c>
      <c r="I27" s="184">
        <v>706</v>
      </c>
      <c r="J27" s="180"/>
      <c r="K27" s="181"/>
      <c r="L27" s="180">
        <v>31</v>
      </c>
      <c r="M27" s="180">
        <v>6</v>
      </c>
      <c r="N27" s="180">
        <v>53</v>
      </c>
      <c r="O27" s="180">
        <v>519</v>
      </c>
      <c r="P27" s="185">
        <f>(O27/(E27+O27))*100</f>
        <v>1.9619702869239783</v>
      </c>
      <c r="Q27" s="180">
        <v>2.25</v>
      </c>
      <c r="R27" s="182">
        <v>0.75</v>
      </c>
    </row>
    <row r="28" spans="3:18" ht="15.75" thickBot="1">
      <c r="C28" s="43"/>
      <c r="D28" s="57" t="s">
        <v>132</v>
      </c>
      <c r="E28" s="149">
        <f t="shared" si="1"/>
        <v>50831</v>
      </c>
      <c r="F28" s="149">
        <f>F29+F30+F31+F32</f>
        <v>27000</v>
      </c>
      <c r="G28" s="149">
        <f>G29+G30+G31+G32</f>
        <v>8364</v>
      </c>
      <c r="H28" s="149">
        <f>H29+H30+H31+H32</f>
        <v>15467</v>
      </c>
      <c r="I28" s="149">
        <f>I29+I30+I31+I32</f>
        <v>1908</v>
      </c>
      <c r="J28" s="149">
        <v>2801</v>
      </c>
      <c r="K28" s="150">
        <f>E28/J28</f>
        <v>18.14744734023563</v>
      </c>
      <c r="L28" s="149">
        <f>L29+L30+L31+L32</f>
        <v>166</v>
      </c>
      <c r="M28" s="149">
        <f>M29+M30+M31+M32</f>
        <v>11</v>
      </c>
      <c r="N28" s="149">
        <f>N29+N30+N31+N32</f>
        <v>120</v>
      </c>
      <c r="O28" s="149">
        <f>O29+O30+O31+O32</f>
        <v>4246</v>
      </c>
      <c r="P28" s="150">
        <f>(O28/(E28+O28))*100</f>
        <v>7.709207110045936</v>
      </c>
      <c r="Q28" s="149">
        <f>Q29+Q30+Q31+Q32</f>
        <v>4</v>
      </c>
      <c r="R28" s="151">
        <f>R29+R30+R31+R32</f>
        <v>0.25</v>
      </c>
    </row>
    <row r="29" spans="3:20" ht="15">
      <c r="C29" s="112" t="s">
        <v>187</v>
      </c>
      <c r="D29" s="118" t="s">
        <v>188</v>
      </c>
      <c r="E29" s="153">
        <f t="shared" si="1"/>
        <v>36090</v>
      </c>
      <c r="F29" s="166">
        <v>17545</v>
      </c>
      <c r="G29" s="166">
        <v>5435</v>
      </c>
      <c r="H29" s="166">
        <v>13110</v>
      </c>
      <c r="I29" s="166">
        <v>1908</v>
      </c>
      <c r="J29" s="186"/>
      <c r="K29" s="185"/>
      <c r="L29" s="186">
        <v>105</v>
      </c>
      <c r="M29" s="186">
        <v>3</v>
      </c>
      <c r="N29" s="186">
        <v>54</v>
      </c>
      <c r="O29" s="186">
        <v>4246</v>
      </c>
      <c r="P29" s="185">
        <f>(O29/(E29+O29))*100</f>
        <v>10.526576755255851</v>
      </c>
      <c r="Q29" s="166">
        <v>2.5</v>
      </c>
      <c r="R29" s="187">
        <v>0.25</v>
      </c>
      <c r="S29" s="60"/>
      <c r="T29" s="60"/>
    </row>
    <row r="30" spans="3:20" ht="15">
      <c r="C30" s="104" t="s">
        <v>189</v>
      </c>
      <c r="D30" s="1" t="s">
        <v>190</v>
      </c>
      <c r="E30" s="170">
        <f t="shared" si="1"/>
        <v>4612</v>
      </c>
      <c r="F30" s="171">
        <v>3151</v>
      </c>
      <c r="G30" s="171">
        <v>976</v>
      </c>
      <c r="H30" s="171">
        <v>485</v>
      </c>
      <c r="I30" s="171"/>
      <c r="J30" s="172"/>
      <c r="K30" s="173"/>
      <c r="L30" s="172">
        <v>27</v>
      </c>
      <c r="M30" s="172">
        <v>3</v>
      </c>
      <c r="N30" s="172">
        <v>28</v>
      </c>
      <c r="O30" s="172"/>
      <c r="P30" s="174"/>
      <c r="Q30" s="172">
        <v>0.5</v>
      </c>
      <c r="R30" s="175"/>
      <c r="S30" s="60"/>
      <c r="T30" s="60"/>
    </row>
    <row r="31" spans="3:20" ht="15">
      <c r="C31" s="104" t="s">
        <v>191</v>
      </c>
      <c r="D31" s="1" t="s">
        <v>192</v>
      </c>
      <c r="E31" s="170">
        <f t="shared" si="1"/>
        <v>5270</v>
      </c>
      <c r="F31" s="171">
        <v>3296</v>
      </c>
      <c r="G31" s="171">
        <v>1021</v>
      </c>
      <c r="H31" s="171">
        <v>953</v>
      </c>
      <c r="I31" s="171"/>
      <c r="J31" s="172"/>
      <c r="K31" s="173"/>
      <c r="L31" s="172">
        <v>22</v>
      </c>
      <c r="M31" s="172">
        <v>4</v>
      </c>
      <c r="N31" s="172">
        <v>28</v>
      </c>
      <c r="O31" s="172"/>
      <c r="P31" s="174"/>
      <c r="Q31" s="172">
        <v>0.5</v>
      </c>
      <c r="R31" s="175"/>
      <c r="S31" s="60"/>
      <c r="T31" s="60"/>
    </row>
    <row r="32" spans="3:20" ht="15.75" thickBot="1">
      <c r="C32" s="128" t="s">
        <v>193</v>
      </c>
      <c r="D32" s="117" t="s">
        <v>194</v>
      </c>
      <c r="E32" s="158">
        <f t="shared" si="1"/>
        <v>4859</v>
      </c>
      <c r="F32" s="159">
        <v>3008</v>
      </c>
      <c r="G32" s="159">
        <v>932</v>
      </c>
      <c r="H32" s="159">
        <v>919</v>
      </c>
      <c r="I32" s="159"/>
      <c r="J32" s="160"/>
      <c r="K32" s="161"/>
      <c r="L32" s="160">
        <v>12</v>
      </c>
      <c r="M32" s="160">
        <v>1</v>
      </c>
      <c r="N32" s="160">
        <v>10</v>
      </c>
      <c r="O32" s="160"/>
      <c r="P32" s="177"/>
      <c r="Q32" s="160">
        <v>0.5</v>
      </c>
      <c r="R32" s="163"/>
      <c r="S32" s="60"/>
      <c r="T32" s="60"/>
    </row>
    <row r="33" spans="3:18" ht="15.75" thickBot="1">
      <c r="C33" s="43"/>
      <c r="D33" s="57" t="s">
        <v>138</v>
      </c>
      <c r="E33" s="149">
        <f t="shared" si="1"/>
        <v>41824</v>
      </c>
      <c r="F33" s="149">
        <f>F34+F35+F36</f>
        <v>28346</v>
      </c>
      <c r="G33" s="149">
        <f>G34+G35+G36</f>
        <v>8683</v>
      </c>
      <c r="H33" s="149">
        <f>H34+H35+H36</f>
        <v>4795</v>
      </c>
      <c r="I33" s="149">
        <f>I34+I35+I36</f>
        <v>6</v>
      </c>
      <c r="J33" s="149">
        <v>2805</v>
      </c>
      <c r="K33" s="150">
        <f>E33/J33</f>
        <v>14.910516934046345</v>
      </c>
      <c r="L33" s="149">
        <f>L34+L35+L36</f>
        <v>121</v>
      </c>
      <c r="M33" s="149">
        <f>M34+M35+M36</f>
        <v>9</v>
      </c>
      <c r="N33" s="149">
        <f>N34+N35+N36</f>
        <v>135</v>
      </c>
      <c r="O33" s="149">
        <f>O34+O35+O36</f>
        <v>152</v>
      </c>
      <c r="P33" s="150">
        <f>(O33/(E33+O33))*100</f>
        <v>0.36211168286639983</v>
      </c>
      <c r="Q33" s="149">
        <f>Q34+Q35+Q36</f>
        <v>4</v>
      </c>
      <c r="R33" s="151">
        <f>R34+R35+R36</f>
        <v>2</v>
      </c>
    </row>
    <row r="34" spans="3:18" ht="15">
      <c r="C34" s="112" t="s">
        <v>195</v>
      </c>
      <c r="D34" s="118" t="s">
        <v>196</v>
      </c>
      <c r="E34" s="153">
        <f t="shared" si="1"/>
        <v>22492</v>
      </c>
      <c r="F34" s="166">
        <v>16207</v>
      </c>
      <c r="G34" s="166">
        <v>4960</v>
      </c>
      <c r="H34" s="166">
        <v>1325</v>
      </c>
      <c r="I34" s="166">
        <v>3</v>
      </c>
      <c r="J34" s="155"/>
      <c r="K34" s="156"/>
      <c r="L34" s="155">
        <v>56</v>
      </c>
      <c r="M34" s="155">
        <v>4</v>
      </c>
      <c r="N34" s="155">
        <v>107</v>
      </c>
      <c r="O34" s="155">
        <v>52</v>
      </c>
      <c r="P34" s="156">
        <f>(O34/(E34+O34))*100</f>
        <v>0.23066004258339248</v>
      </c>
      <c r="Q34" s="155">
        <v>2</v>
      </c>
      <c r="R34" s="157">
        <v>2</v>
      </c>
    </row>
    <row r="35" spans="3:18" ht="15">
      <c r="C35" s="104" t="s">
        <v>197</v>
      </c>
      <c r="D35" s="1" t="s">
        <v>198</v>
      </c>
      <c r="E35" s="170">
        <f t="shared" si="1"/>
        <v>9026</v>
      </c>
      <c r="F35" s="171">
        <v>6033</v>
      </c>
      <c r="G35" s="171">
        <v>1847</v>
      </c>
      <c r="H35" s="171">
        <v>1146</v>
      </c>
      <c r="I35" s="171">
        <v>3</v>
      </c>
      <c r="J35" s="172"/>
      <c r="K35" s="173"/>
      <c r="L35" s="172">
        <v>28</v>
      </c>
      <c r="M35" s="172">
        <v>2</v>
      </c>
      <c r="N35" s="172">
        <v>12</v>
      </c>
      <c r="O35" s="148"/>
      <c r="P35" s="174"/>
      <c r="Q35" s="172">
        <v>1</v>
      </c>
      <c r="R35" s="175"/>
    </row>
    <row r="36" spans="3:18" ht="15.75" thickBot="1">
      <c r="C36" s="128" t="s">
        <v>199</v>
      </c>
      <c r="D36" s="117" t="s">
        <v>142</v>
      </c>
      <c r="E36" s="158">
        <f t="shared" si="1"/>
        <v>10306</v>
      </c>
      <c r="F36" s="159">
        <v>6106</v>
      </c>
      <c r="G36" s="159">
        <v>1876</v>
      </c>
      <c r="H36" s="159">
        <v>2324</v>
      </c>
      <c r="I36" s="159"/>
      <c r="J36" s="160"/>
      <c r="K36" s="161"/>
      <c r="L36" s="160">
        <v>37</v>
      </c>
      <c r="M36" s="160">
        <v>3</v>
      </c>
      <c r="N36" s="160">
        <v>16</v>
      </c>
      <c r="O36" s="160">
        <v>100</v>
      </c>
      <c r="P36" s="181">
        <f>(O36/(E36+O36))*100</f>
        <v>0.9609840476648087</v>
      </c>
      <c r="Q36" s="160">
        <v>1</v>
      </c>
      <c r="R36" s="163"/>
    </row>
    <row r="37" spans="3:18" ht="15.75" thickBot="1">
      <c r="C37" s="43"/>
      <c r="D37" s="57" t="s">
        <v>200</v>
      </c>
      <c r="E37" s="149">
        <f t="shared" si="1"/>
        <v>52096</v>
      </c>
      <c r="F37" s="188">
        <f>F38+F39+F40</f>
        <v>31782</v>
      </c>
      <c r="G37" s="188">
        <f>G38+G39+G40</f>
        <v>9689</v>
      </c>
      <c r="H37" s="188">
        <f>H38+H39+H40</f>
        <v>10625</v>
      </c>
      <c r="I37" s="188">
        <f>I38+I39+I40</f>
        <v>1365</v>
      </c>
      <c r="J37" s="149">
        <v>4632</v>
      </c>
      <c r="K37" s="150">
        <f>E37/J37</f>
        <v>11.246977547495682</v>
      </c>
      <c r="L37" s="188">
        <f>L38+L39+L40</f>
        <v>237</v>
      </c>
      <c r="M37" s="188">
        <f>M38+M39+M40</f>
        <v>11</v>
      </c>
      <c r="N37" s="188">
        <f>N38+N39+N40</f>
        <v>135</v>
      </c>
      <c r="O37" s="188">
        <f>O38+O39+O40</f>
        <v>1790</v>
      </c>
      <c r="P37" s="150">
        <f>(O37/(E37+O37))*100</f>
        <v>3.321827561889916</v>
      </c>
      <c r="Q37" s="150">
        <f>Q38+Q39+Q40</f>
        <v>4.25</v>
      </c>
      <c r="R37" s="151"/>
    </row>
    <row r="38" spans="3:18" ht="15">
      <c r="C38" s="112" t="s">
        <v>201</v>
      </c>
      <c r="D38" s="118" t="s">
        <v>33</v>
      </c>
      <c r="E38" s="153">
        <f t="shared" si="1"/>
        <v>26074</v>
      </c>
      <c r="F38" s="189">
        <v>14858</v>
      </c>
      <c r="G38" s="189">
        <v>4530</v>
      </c>
      <c r="H38" s="189">
        <v>6686</v>
      </c>
      <c r="I38" s="189">
        <v>913</v>
      </c>
      <c r="J38" s="155"/>
      <c r="K38" s="156"/>
      <c r="L38" s="155">
        <v>190</v>
      </c>
      <c r="M38" s="155">
        <v>7</v>
      </c>
      <c r="N38" s="155">
        <v>97</v>
      </c>
      <c r="O38" s="155">
        <v>1450</v>
      </c>
      <c r="P38" s="156">
        <f>(O38/(E38+O38))*100</f>
        <v>5.268129632320884</v>
      </c>
      <c r="Q38" s="155">
        <v>2</v>
      </c>
      <c r="R38" s="157"/>
    </row>
    <row r="39" spans="3:18" ht="15">
      <c r="C39" s="104" t="s">
        <v>202</v>
      </c>
      <c r="D39" s="1" t="s">
        <v>203</v>
      </c>
      <c r="E39" s="170">
        <f t="shared" si="1"/>
        <v>9610</v>
      </c>
      <c r="F39" s="190">
        <v>7259</v>
      </c>
      <c r="G39" s="190">
        <v>2213</v>
      </c>
      <c r="H39" s="190">
        <v>138</v>
      </c>
      <c r="I39" s="190">
        <v>3</v>
      </c>
      <c r="J39" s="172"/>
      <c r="K39" s="173"/>
      <c r="L39" s="172">
        <v>32</v>
      </c>
      <c r="M39" s="172">
        <v>2</v>
      </c>
      <c r="N39" s="172">
        <v>22</v>
      </c>
      <c r="O39" s="148"/>
      <c r="P39" s="174"/>
      <c r="Q39" s="172">
        <v>1</v>
      </c>
      <c r="R39" s="175"/>
    </row>
    <row r="40" spans="3:18" ht="15.75" thickBot="1">
      <c r="C40" s="111" t="s">
        <v>204</v>
      </c>
      <c r="D40" s="131" t="s">
        <v>205</v>
      </c>
      <c r="E40" s="191">
        <f t="shared" si="1"/>
        <v>16412</v>
      </c>
      <c r="F40" s="192">
        <v>9665</v>
      </c>
      <c r="G40" s="192">
        <v>2946</v>
      </c>
      <c r="H40" s="192">
        <v>3801</v>
      </c>
      <c r="I40" s="192">
        <v>449</v>
      </c>
      <c r="J40" s="193"/>
      <c r="K40" s="194"/>
      <c r="L40" s="193">
        <v>15</v>
      </c>
      <c r="M40" s="193">
        <v>2</v>
      </c>
      <c r="N40" s="193">
        <v>16</v>
      </c>
      <c r="O40" s="193">
        <v>340</v>
      </c>
      <c r="P40" s="195">
        <f>(O40/(E40+O40))*100</f>
        <v>2.029608404966571</v>
      </c>
      <c r="Q40" s="193">
        <v>1.25</v>
      </c>
      <c r="R40" s="196"/>
    </row>
  </sheetData>
  <sheetProtection/>
  <mergeCells count="15">
    <mergeCell ref="C6:C7"/>
    <mergeCell ref="D6:D7"/>
    <mergeCell ref="E6:E7"/>
    <mergeCell ref="F6:H6"/>
    <mergeCell ref="I6:I7"/>
    <mergeCell ref="A7:A8"/>
    <mergeCell ref="B7:B8"/>
    <mergeCell ref="P6:P7"/>
    <mergeCell ref="Q6:R6"/>
    <mergeCell ref="J6:J7"/>
    <mergeCell ref="K6:K7"/>
    <mergeCell ref="L6:L7"/>
    <mergeCell ref="M6:M7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A23" sqref="AA23"/>
    </sheetView>
  </sheetViews>
  <sheetFormatPr defaultColWidth="9.140625" defaultRowHeight="15"/>
  <cols>
    <col min="1" max="1" width="22.57421875" style="0" customWidth="1"/>
    <col min="2" max="2" width="10.8515625" style="0" customWidth="1"/>
    <col min="3" max="3" width="11.421875" style="0" customWidth="1"/>
    <col min="7" max="7" width="8.140625" style="2" customWidth="1"/>
    <col min="8" max="9" width="8.140625" style="0" customWidth="1"/>
    <col min="10" max="10" width="9.8515625" style="0" customWidth="1"/>
    <col min="11" max="18" width="8.140625" style="0" customWidth="1"/>
  </cols>
  <sheetData>
    <row r="1" spans="1:8" ht="36.75" customHeight="1">
      <c r="A1" s="34" t="s">
        <v>241</v>
      </c>
      <c r="B1" s="34"/>
      <c r="C1" s="34"/>
      <c r="D1" s="34"/>
      <c r="E1" s="34"/>
      <c r="F1" s="34"/>
      <c r="G1" s="35"/>
      <c r="H1" s="34"/>
    </row>
    <row r="2" ht="14.25" customHeight="1" thickBot="1"/>
    <row r="3" spans="1:18" ht="15">
      <c r="A3" s="264" t="s">
        <v>0</v>
      </c>
      <c r="B3" s="295" t="s">
        <v>89</v>
      </c>
      <c r="C3" s="298" t="s">
        <v>90</v>
      </c>
      <c r="D3" s="299"/>
      <c r="E3" s="300"/>
      <c r="F3" s="295" t="s">
        <v>291</v>
      </c>
      <c r="G3" s="295" t="s">
        <v>290</v>
      </c>
      <c r="H3" s="295" t="s">
        <v>91</v>
      </c>
      <c r="I3" s="295" t="s">
        <v>242</v>
      </c>
      <c r="J3" s="295" t="s">
        <v>92</v>
      </c>
      <c r="K3" s="295" t="s">
        <v>27</v>
      </c>
      <c r="L3" s="295" t="s">
        <v>93</v>
      </c>
      <c r="M3" s="295" t="s">
        <v>243</v>
      </c>
      <c r="N3" s="295" t="s">
        <v>94</v>
      </c>
      <c r="O3" s="295" t="s">
        <v>95</v>
      </c>
      <c r="P3" s="295" t="s">
        <v>96</v>
      </c>
      <c r="Q3" s="295" t="s">
        <v>97</v>
      </c>
      <c r="R3" s="301" t="s">
        <v>28</v>
      </c>
    </row>
    <row r="4" spans="1:18" ht="60.75" thickBot="1">
      <c r="A4" s="297"/>
      <c r="B4" s="296"/>
      <c r="C4" s="36" t="s">
        <v>98</v>
      </c>
      <c r="D4" s="37" t="s">
        <v>99</v>
      </c>
      <c r="E4" s="38" t="s">
        <v>100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302"/>
    </row>
    <row r="5" spans="1:18" ht="27" thickBot="1">
      <c r="A5" s="200" t="s">
        <v>32</v>
      </c>
      <c r="B5" s="201">
        <v>304341.55</v>
      </c>
      <c r="C5" s="201">
        <v>204196.67</v>
      </c>
      <c r="D5" s="201">
        <v>64356.33</v>
      </c>
      <c r="E5" s="201">
        <v>35788.55</v>
      </c>
      <c r="F5" s="201">
        <v>1986.47</v>
      </c>
      <c r="G5" s="201">
        <v>10537</v>
      </c>
      <c r="H5" s="71">
        <v>28.883130872164752</v>
      </c>
      <c r="I5" s="201">
        <v>3828</v>
      </c>
      <c r="J5" s="72">
        <v>36.32912593717377</v>
      </c>
      <c r="K5" s="201">
        <v>112938</v>
      </c>
      <c r="L5" s="202">
        <v>29.503134796238246</v>
      </c>
      <c r="M5" s="201">
        <v>75735</v>
      </c>
      <c r="N5" s="201">
        <v>3450</v>
      </c>
      <c r="O5" s="71">
        <v>4.555357496533967</v>
      </c>
      <c r="P5" s="201">
        <v>217</v>
      </c>
      <c r="Q5" s="201">
        <v>3990.15</v>
      </c>
      <c r="R5" s="39">
        <v>30.5</v>
      </c>
    </row>
    <row r="6" spans="1:18" ht="15.75" thickBot="1">
      <c r="A6" s="40" t="s">
        <v>292</v>
      </c>
      <c r="B6" s="201">
        <v>62218.2</v>
      </c>
      <c r="C6" s="203">
        <v>36027.44</v>
      </c>
      <c r="D6" s="203">
        <v>11140.369999999999</v>
      </c>
      <c r="E6" s="203">
        <v>15050.39</v>
      </c>
      <c r="F6" s="203">
        <v>1381</v>
      </c>
      <c r="G6" s="203">
        <v>3618</v>
      </c>
      <c r="H6" s="71">
        <v>17.196849087893863</v>
      </c>
      <c r="I6" s="203">
        <v>1835</v>
      </c>
      <c r="J6" s="204">
        <v>50.718629076838035</v>
      </c>
      <c r="K6" s="203">
        <v>61181</v>
      </c>
      <c r="L6" s="202">
        <v>33.34114441416894</v>
      </c>
      <c r="M6" s="203">
        <v>31364</v>
      </c>
      <c r="N6" s="203">
        <v>1873</v>
      </c>
      <c r="O6" s="71">
        <v>5.9718148195383245</v>
      </c>
      <c r="P6" s="203">
        <v>238</v>
      </c>
      <c r="Q6" s="203">
        <v>81.23</v>
      </c>
      <c r="R6" s="205">
        <v>5.75</v>
      </c>
    </row>
    <row r="7" spans="1:18" ht="15">
      <c r="A7" s="206" t="s">
        <v>33</v>
      </c>
      <c r="B7" s="207">
        <v>10672.65</v>
      </c>
      <c r="C7" s="208">
        <v>6386.21</v>
      </c>
      <c r="D7" s="208">
        <v>1978.45</v>
      </c>
      <c r="E7" s="209">
        <v>2307.99</v>
      </c>
      <c r="F7" s="209">
        <v>116</v>
      </c>
      <c r="G7" s="209">
        <v>706</v>
      </c>
      <c r="H7" s="210">
        <v>15.117067988668556</v>
      </c>
      <c r="I7" s="208">
        <v>346</v>
      </c>
      <c r="J7" s="211">
        <v>49.008498583569406</v>
      </c>
      <c r="K7" s="208">
        <v>8922</v>
      </c>
      <c r="L7" s="207">
        <v>25.786127167630056</v>
      </c>
      <c r="M7" s="208">
        <v>5489</v>
      </c>
      <c r="N7" s="208">
        <v>272</v>
      </c>
      <c r="O7" s="210">
        <v>4.9553652760065585</v>
      </c>
      <c r="P7" s="208">
        <v>40</v>
      </c>
      <c r="Q7" s="208">
        <v>26.91</v>
      </c>
      <c r="R7" s="212">
        <v>1</v>
      </c>
    </row>
    <row r="8" spans="1:18" ht="15">
      <c r="A8" s="213" t="s">
        <v>34</v>
      </c>
      <c r="B8" s="214">
        <v>21497.300000000003</v>
      </c>
      <c r="C8" s="215">
        <v>13236.84</v>
      </c>
      <c r="D8" s="215">
        <v>4100.77</v>
      </c>
      <c r="E8" s="216">
        <v>4159.6900000000005</v>
      </c>
      <c r="F8" s="216">
        <v>544</v>
      </c>
      <c r="G8" s="216">
        <v>1464</v>
      </c>
      <c r="H8" s="217">
        <v>14.683948087431697</v>
      </c>
      <c r="I8" s="215">
        <v>798</v>
      </c>
      <c r="J8" s="73">
        <v>54.50819672131148</v>
      </c>
      <c r="K8" s="215">
        <v>30912</v>
      </c>
      <c r="L8" s="214">
        <v>38.73684210526316</v>
      </c>
      <c r="M8" s="215">
        <v>8094</v>
      </c>
      <c r="N8" s="215">
        <v>606</v>
      </c>
      <c r="O8" s="217">
        <v>7.48702742772424</v>
      </c>
      <c r="P8" s="215">
        <v>103</v>
      </c>
      <c r="Q8" s="215">
        <v>24</v>
      </c>
      <c r="R8" s="218">
        <v>2</v>
      </c>
    </row>
    <row r="9" spans="1:18" ht="15">
      <c r="A9" s="213" t="s">
        <v>101</v>
      </c>
      <c r="B9" s="214">
        <v>7229.570000000001</v>
      </c>
      <c r="C9" s="215">
        <v>4632.46</v>
      </c>
      <c r="D9" s="215">
        <v>1435.14</v>
      </c>
      <c r="E9" s="216">
        <v>1161.97</v>
      </c>
      <c r="F9" s="216">
        <v>25</v>
      </c>
      <c r="G9" s="216">
        <v>302</v>
      </c>
      <c r="H9" s="217">
        <v>23.938973509933778</v>
      </c>
      <c r="I9" s="215">
        <v>220</v>
      </c>
      <c r="J9" s="73">
        <v>72.8476821192053</v>
      </c>
      <c r="K9" s="215">
        <v>3375</v>
      </c>
      <c r="L9" s="214">
        <v>15.340909090909092</v>
      </c>
      <c r="M9" s="215">
        <v>3703</v>
      </c>
      <c r="N9" s="215">
        <v>205</v>
      </c>
      <c r="O9" s="217">
        <v>5.5360518498514715</v>
      </c>
      <c r="P9" s="215">
        <v>20</v>
      </c>
      <c r="Q9" s="215"/>
      <c r="R9" s="218">
        <v>0.75</v>
      </c>
    </row>
    <row r="10" spans="1:18" ht="15">
      <c r="A10" s="213" t="s">
        <v>102</v>
      </c>
      <c r="B10" s="214">
        <v>8611.85</v>
      </c>
      <c r="C10" s="215">
        <v>3762.46</v>
      </c>
      <c r="D10" s="215">
        <v>1156.21</v>
      </c>
      <c r="E10" s="216">
        <v>3693.18</v>
      </c>
      <c r="F10" s="216">
        <v>406</v>
      </c>
      <c r="G10" s="216">
        <v>320</v>
      </c>
      <c r="H10" s="217">
        <v>26.912031250000002</v>
      </c>
      <c r="I10" s="215">
        <v>139</v>
      </c>
      <c r="J10" s="73">
        <v>43.4375</v>
      </c>
      <c r="K10" s="215">
        <v>4881</v>
      </c>
      <c r="L10" s="214">
        <v>35.115107913669064</v>
      </c>
      <c r="M10" s="215">
        <v>5906</v>
      </c>
      <c r="N10" s="215">
        <v>277</v>
      </c>
      <c r="O10" s="217">
        <v>4.69014561462919</v>
      </c>
      <c r="P10" s="215">
        <v>21</v>
      </c>
      <c r="Q10" s="215"/>
      <c r="R10" s="218">
        <v>0.75</v>
      </c>
    </row>
    <row r="11" spans="1:18" ht="15">
      <c r="A11" s="213" t="s">
        <v>103</v>
      </c>
      <c r="B11" s="214">
        <v>6808.2</v>
      </c>
      <c r="C11" s="215">
        <v>4615.67</v>
      </c>
      <c r="D11" s="215">
        <v>1418.4</v>
      </c>
      <c r="E11" s="216">
        <v>774.13</v>
      </c>
      <c r="F11" s="216"/>
      <c r="G11" s="216">
        <v>498</v>
      </c>
      <c r="H11" s="217">
        <v>13.671084337349397</v>
      </c>
      <c r="I11" s="215">
        <v>221</v>
      </c>
      <c r="J11" s="73">
        <v>44.377510040160644</v>
      </c>
      <c r="K11" s="215">
        <v>10163</v>
      </c>
      <c r="L11" s="214">
        <v>45.98642533936651</v>
      </c>
      <c r="M11" s="215">
        <v>5310</v>
      </c>
      <c r="N11" s="215">
        <v>321</v>
      </c>
      <c r="O11" s="217">
        <v>6.045197740112994</v>
      </c>
      <c r="P11" s="215">
        <v>9</v>
      </c>
      <c r="Q11" s="215">
        <v>22.4</v>
      </c>
      <c r="R11" s="218">
        <v>0.75</v>
      </c>
    </row>
    <row r="12" spans="1:18" ht="15.75" thickBot="1">
      <c r="A12" s="219" t="s">
        <v>104</v>
      </c>
      <c r="B12" s="220">
        <v>7398.630000000001</v>
      </c>
      <c r="C12" s="221">
        <v>3393.8</v>
      </c>
      <c r="D12" s="221">
        <v>1051.4</v>
      </c>
      <c r="E12" s="222">
        <v>2953.43</v>
      </c>
      <c r="F12" s="222">
        <v>290</v>
      </c>
      <c r="G12" s="222">
        <v>328</v>
      </c>
      <c r="H12" s="223">
        <v>22.556798780487807</v>
      </c>
      <c r="I12" s="221">
        <v>111</v>
      </c>
      <c r="J12" s="74">
        <v>33.84146341463415</v>
      </c>
      <c r="K12" s="221">
        <v>2928</v>
      </c>
      <c r="L12" s="220">
        <v>26.37837837837838</v>
      </c>
      <c r="M12" s="221">
        <v>2862</v>
      </c>
      <c r="N12" s="221">
        <v>192</v>
      </c>
      <c r="O12" s="223">
        <v>6.7085953878406706</v>
      </c>
      <c r="P12" s="221">
        <v>45</v>
      </c>
      <c r="Q12" s="221">
        <v>7.92</v>
      </c>
      <c r="R12" s="224">
        <v>0.5</v>
      </c>
    </row>
    <row r="13" spans="1:18" ht="15.75" thickBot="1">
      <c r="A13" s="43" t="s">
        <v>35</v>
      </c>
      <c r="B13" s="201">
        <v>9890.849999999999</v>
      </c>
      <c r="C13" s="203">
        <v>6734.65</v>
      </c>
      <c r="D13" s="203">
        <v>2086.39</v>
      </c>
      <c r="E13" s="203">
        <v>1069.81</v>
      </c>
      <c r="F13" s="203"/>
      <c r="G13" s="203">
        <v>1800</v>
      </c>
      <c r="H13" s="71">
        <v>5.494916666666666</v>
      </c>
      <c r="I13" s="203">
        <v>574</v>
      </c>
      <c r="J13" s="225">
        <v>31.88888888888889</v>
      </c>
      <c r="K13" s="203">
        <v>15292</v>
      </c>
      <c r="L13" s="203">
        <v>26.641114982578397</v>
      </c>
      <c r="M13" s="203">
        <v>10533</v>
      </c>
      <c r="N13" s="203">
        <v>606</v>
      </c>
      <c r="O13" s="46">
        <v>5.753346624893193</v>
      </c>
      <c r="P13" s="203">
        <v>32</v>
      </c>
      <c r="Q13" s="203">
        <v>111.76</v>
      </c>
      <c r="R13" s="205">
        <v>1</v>
      </c>
    </row>
    <row r="14" spans="1:18" ht="15.75" thickBot="1">
      <c r="A14" s="226" t="s">
        <v>36</v>
      </c>
      <c r="B14" s="227">
        <v>9890.849999999999</v>
      </c>
      <c r="C14" s="228">
        <v>6734.65</v>
      </c>
      <c r="D14" s="228">
        <v>2086.39</v>
      </c>
      <c r="E14" s="229">
        <v>1069.81</v>
      </c>
      <c r="F14" s="228"/>
      <c r="G14" s="230">
        <v>1800</v>
      </c>
      <c r="H14" s="231">
        <v>5.494916666666666</v>
      </c>
      <c r="I14" s="228">
        <v>574</v>
      </c>
      <c r="J14" s="232">
        <v>31.88888888888889</v>
      </c>
      <c r="K14" s="228">
        <v>15292</v>
      </c>
      <c r="L14" s="233">
        <v>26.641114982578397</v>
      </c>
      <c r="M14" s="230">
        <v>10533</v>
      </c>
      <c r="N14" s="228">
        <v>606</v>
      </c>
      <c r="O14" s="231">
        <v>5.753346624893193</v>
      </c>
      <c r="P14" s="228">
        <v>32</v>
      </c>
      <c r="Q14" s="228">
        <v>111.76</v>
      </c>
      <c r="R14" s="234">
        <v>1</v>
      </c>
    </row>
    <row r="15" spans="1:18" ht="15.75" thickBot="1">
      <c r="A15" s="45" t="s">
        <v>105</v>
      </c>
      <c r="B15" s="201">
        <v>44136.79</v>
      </c>
      <c r="C15" s="203">
        <v>26642.66</v>
      </c>
      <c r="D15" s="203">
        <v>8253.89</v>
      </c>
      <c r="E15" s="203">
        <v>9240.24</v>
      </c>
      <c r="F15" s="203">
        <v>849</v>
      </c>
      <c r="G15" s="203">
        <v>2566</v>
      </c>
      <c r="H15" s="71">
        <v>17.200619641465316</v>
      </c>
      <c r="I15" s="203">
        <v>1217</v>
      </c>
      <c r="J15" s="204">
        <v>47.42790335151987</v>
      </c>
      <c r="K15" s="203">
        <v>52009</v>
      </c>
      <c r="L15" s="235">
        <v>42.7354149548069</v>
      </c>
      <c r="M15" s="203">
        <v>25800</v>
      </c>
      <c r="N15" s="203">
        <v>1270</v>
      </c>
      <c r="O15" s="71">
        <v>4.922480620155039</v>
      </c>
      <c r="P15" s="203">
        <v>108</v>
      </c>
      <c r="Q15" s="203">
        <v>74.35</v>
      </c>
      <c r="R15" s="205">
        <v>4</v>
      </c>
    </row>
    <row r="16" spans="1:18" ht="15">
      <c r="A16" s="206" t="s">
        <v>106</v>
      </c>
      <c r="B16" s="207">
        <v>7727.040000000001</v>
      </c>
      <c r="C16" s="208">
        <v>4427.67</v>
      </c>
      <c r="D16" s="208">
        <v>1371.69</v>
      </c>
      <c r="E16" s="209">
        <v>1927.6799999999998</v>
      </c>
      <c r="F16" s="209">
        <v>432</v>
      </c>
      <c r="G16" s="209">
        <v>325</v>
      </c>
      <c r="H16" s="210">
        <v>23.775507692307695</v>
      </c>
      <c r="I16" s="208">
        <v>163</v>
      </c>
      <c r="J16" s="211">
        <v>50.15384615384615</v>
      </c>
      <c r="K16" s="208">
        <v>14389</v>
      </c>
      <c r="L16" s="207">
        <v>88.2760736196319</v>
      </c>
      <c r="M16" s="208">
        <v>4075</v>
      </c>
      <c r="N16" s="208">
        <v>242</v>
      </c>
      <c r="O16" s="210">
        <v>5.938650306748467</v>
      </c>
      <c r="P16" s="208">
        <v>21</v>
      </c>
      <c r="Q16" s="208"/>
      <c r="R16" s="212">
        <v>0.75</v>
      </c>
    </row>
    <row r="17" spans="1:18" ht="15">
      <c r="A17" s="213" t="s">
        <v>107</v>
      </c>
      <c r="B17" s="214">
        <v>6052.12</v>
      </c>
      <c r="C17" s="215">
        <v>3819.83</v>
      </c>
      <c r="D17" s="215">
        <v>1183.38</v>
      </c>
      <c r="E17" s="216">
        <v>1048.9099999999999</v>
      </c>
      <c r="F17" s="216">
        <v>42</v>
      </c>
      <c r="G17" s="216">
        <v>426</v>
      </c>
      <c r="H17" s="217">
        <v>14.206854460093897</v>
      </c>
      <c r="I17" s="215">
        <v>199</v>
      </c>
      <c r="J17" s="73">
        <v>46.713615023474176</v>
      </c>
      <c r="K17" s="215">
        <v>8372</v>
      </c>
      <c r="L17" s="214">
        <v>42.07035175879397</v>
      </c>
      <c r="M17" s="215">
        <v>3828</v>
      </c>
      <c r="N17" s="215">
        <v>196</v>
      </c>
      <c r="O17" s="217">
        <v>5.120167189132706</v>
      </c>
      <c r="P17" s="215">
        <v>23</v>
      </c>
      <c r="Q17" s="215"/>
      <c r="R17" s="218">
        <v>0.75</v>
      </c>
    </row>
    <row r="18" spans="1:18" ht="15">
      <c r="A18" s="213" t="s">
        <v>108</v>
      </c>
      <c r="B18" s="214">
        <v>5103.73</v>
      </c>
      <c r="C18" s="215">
        <v>2734.73</v>
      </c>
      <c r="D18" s="215">
        <v>847.22</v>
      </c>
      <c r="E18" s="216">
        <v>1521.78</v>
      </c>
      <c r="F18" s="216">
        <v>126</v>
      </c>
      <c r="G18" s="216">
        <v>115</v>
      </c>
      <c r="H18" s="217">
        <v>44.38026086956521</v>
      </c>
      <c r="I18" s="215">
        <v>94</v>
      </c>
      <c r="J18" s="73">
        <v>81.73913043478261</v>
      </c>
      <c r="K18" s="215">
        <v>3740</v>
      </c>
      <c r="L18" s="214">
        <v>39.787234042553195</v>
      </c>
      <c r="M18" s="215">
        <v>3403</v>
      </c>
      <c r="N18" s="215">
        <v>278</v>
      </c>
      <c r="O18" s="217">
        <v>8.169262415515721</v>
      </c>
      <c r="P18" s="215">
        <v>13</v>
      </c>
      <c r="Q18" s="215"/>
      <c r="R18" s="218">
        <v>0.5</v>
      </c>
    </row>
    <row r="19" spans="1:18" ht="15.75" thickBot="1">
      <c r="A19" s="219" t="s">
        <v>109</v>
      </c>
      <c r="B19" s="220">
        <v>25253.899999999998</v>
      </c>
      <c r="C19" s="221">
        <v>15660.43</v>
      </c>
      <c r="D19" s="221">
        <v>4851.6</v>
      </c>
      <c r="E19" s="222">
        <v>4741.87</v>
      </c>
      <c r="F19" s="222">
        <v>249</v>
      </c>
      <c r="G19" s="222">
        <v>1700</v>
      </c>
      <c r="H19" s="223">
        <v>14.855235294117646</v>
      </c>
      <c r="I19" s="221">
        <v>761</v>
      </c>
      <c r="J19" s="74">
        <v>44.76470588235294</v>
      </c>
      <c r="K19" s="221">
        <v>25508</v>
      </c>
      <c r="L19" s="220">
        <v>33.51905387647832</v>
      </c>
      <c r="M19" s="221">
        <v>14494</v>
      </c>
      <c r="N19" s="221">
        <v>554</v>
      </c>
      <c r="O19" s="223">
        <v>3.8222712846695184</v>
      </c>
      <c r="P19" s="221">
        <v>51</v>
      </c>
      <c r="Q19" s="221">
        <v>74.35</v>
      </c>
      <c r="R19" s="224">
        <v>2</v>
      </c>
    </row>
    <row r="20" spans="1:18" ht="15.75" thickBot="1">
      <c r="A20" s="45" t="s">
        <v>110</v>
      </c>
      <c r="B20" s="201">
        <v>38763.47</v>
      </c>
      <c r="C20" s="203">
        <v>23984.399999999998</v>
      </c>
      <c r="D20" s="203">
        <v>7205.360000000001</v>
      </c>
      <c r="E20" s="203">
        <v>7573.709999999999</v>
      </c>
      <c r="F20" s="203">
        <v>70</v>
      </c>
      <c r="G20" s="203">
        <v>1484</v>
      </c>
      <c r="H20" s="71">
        <v>26.12093665768194</v>
      </c>
      <c r="I20" s="203">
        <v>844</v>
      </c>
      <c r="J20" s="204">
        <v>56.8733153638814</v>
      </c>
      <c r="K20" s="203">
        <v>35228</v>
      </c>
      <c r="L20" s="235">
        <v>41.73933649289099</v>
      </c>
      <c r="M20" s="203">
        <v>23684</v>
      </c>
      <c r="N20" s="203">
        <v>4767</v>
      </c>
      <c r="O20" s="71">
        <v>20.127512244553284</v>
      </c>
      <c r="P20" s="203">
        <v>128</v>
      </c>
      <c r="Q20" s="203">
        <v>132.75</v>
      </c>
      <c r="R20" s="205">
        <v>3.25</v>
      </c>
    </row>
    <row r="21" spans="1:18" ht="15">
      <c r="A21" s="206" t="s">
        <v>111</v>
      </c>
      <c r="B21" s="207">
        <v>9368.39</v>
      </c>
      <c r="C21" s="208">
        <v>6256.2</v>
      </c>
      <c r="D21" s="208">
        <v>1938.17</v>
      </c>
      <c r="E21" s="208">
        <v>1174.02</v>
      </c>
      <c r="F21" s="208"/>
      <c r="G21" s="207">
        <v>548</v>
      </c>
      <c r="H21" s="210">
        <v>17.095602189781022</v>
      </c>
      <c r="I21" s="208">
        <v>310</v>
      </c>
      <c r="J21" s="211">
        <v>56.56934306569343</v>
      </c>
      <c r="K21" s="208">
        <v>11855</v>
      </c>
      <c r="L21" s="207">
        <v>38.24193548387097</v>
      </c>
      <c r="M21" s="208">
        <v>9581</v>
      </c>
      <c r="N21" s="208">
        <v>3984</v>
      </c>
      <c r="O21" s="210">
        <v>41.58229829871621</v>
      </c>
      <c r="P21" s="208">
        <v>36</v>
      </c>
      <c r="Q21" s="208">
        <v>76.05</v>
      </c>
      <c r="R21" s="212">
        <v>1</v>
      </c>
    </row>
    <row r="22" spans="1:18" ht="15">
      <c r="A22" s="213" t="s">
        <v>112</v>
      </c>
      <c r="B22" s="214">
        <v>4958.14</v>
      </c>
      <c r="C22" s="215">
        <v>2892.17</v>
      </c>
      <c r="D22" s="215">
        <v>860.83</v>
      </c>
      <c r="E22" s="215">
        <v>1205.14</v>
      </c>
      <c r="F22" s="215"/>
      <c r="G22" s="214">
        <v>137</v>
      </c>
      <c r="H22" s="217">
        <v>36.190802919708034</v>
      </c>
      <c r="I22" s="215">
        <v>65</v>
      </c>
      <c r="J22" s="73">
        <v>47.44525547445255</v>
      </c>
      <c r="K22" s="215">
        <v>4994</v>
      </c>
      <c r="L22" s="214">
        <v>76.83076923076923</v>
      </c>
      <c r="M22" s="215">
        <v>2841</v>
      </c>
      <c r="N22" s="215">
        <v>269</v>
      </c>
      <c r="O22" s="217">
        <v>9.46849700809574</v>
      </c>
      <c r="P22" s="215">
        <v>10</v>
      </c>
      <c r="Q22" s="215">
        <v>8.04</v>
      </c>
      <c r="R22" s="218">
        <v>0.5</v>
      </c>
    </row>
    <row r="23" spans="1:18" ht="15">
      <c r="A23" s="213" t="s">
        <v>113</v>
      </c>
      <c r="B23" s="214">
        <v>15851.009999999998</v>
      </c>
      <c r="C23" s="216">
        <v>9463.82</v>
      </c>
      <c r="D23" s="215">
        <v>2777.21</v>
      </c>
      <c r="E23" s="216">
        <v>3609.98</v>
      </c>
      <c r="F23" s="216">
        <v>70</v>
      </c>
      <c r="G23" s="216">
        <v>540</v>
      </c>
      <c r="H23" s="217">
        <v>29.35372222222222</v>
      </c>
      <c r="I23" s="215">
        <v>304</v>
      </c>
      <c r="J23" s="73">
        <v>56.2962962962963</v>
      </c>
      <c r="K23" s="215">
        <v>12270</v>
      </c>
      <c r="L23" s="214">
        <v>40.36184210526316</v>
      </c>
      <c r="M23" s="215">
        <v>5831</v>
      </c>
      <c r="N23" s="215">
        <v>306</v>
      </c>
      <c r="O23" s="217">
        <v>5.247813411078718</v>
      </c>
      <c r="P23" s="215">
        <v>54</v>
      </c>
      <c r="Q23" s="215">
        <v>48.66</v>
      </c>
      <c r="R23" s="218">
        <v>1</v>
      </c>
    </row>
    <row r="24" spans="1:18" ht="15.75" thickBot="1">
      <c r="A24" s="219" t="s">
        <v>114</v>
      </c>
      <c r="B24" s="220">
        <v>8585.93</v>
      </c>
      <c r="C24" s="221">
        <v>5372.21</v>
      </c>
      <c r="D24" s="221">
        <v>1629.15</v>
      </c>
      <c r="E24" s="221">
        <v>1584.5700000000002</v>
      </c>
      <c r="F24" s="221"/>
      <c r="G24" s="220">
        <v>259</v>
      </c>
      <c r="H24" s="223">
        <v>33.150308880308884</v>
      </c>
      <c r="I24" s="221">
        <v>165</v>
      </c>
      <c r="J24" s="74">
        <v>63.706563706563706</v>
      </c>
      <c r="K24" s="221">
        <v>6109</v>
      </c>
      <c r="L24" s="220">
        <v>37.02424242424242</v>
      </c>
      <c r="M24" s="221">
        <v>5431</v>
      </c>
      <c r="N24" s="221">
        <v>208</v>
      </c>
      <c r="O24" s="223">
        <v>3.829865586448168</v>
      </c>
      <c r="P24" s="221">
        <v>28</v>
      </c>
      <c r="Q24" s="221"/>
      <c r="R24" s="224">
        <v>0.75</v>
      </c>
    </row>
    <row r="25" spans="1:18" ht="15.75" thickBot="1">
      <c r="A25" s="45" t="s">
        <v>115</v>
      </c>
      <c r="B25" s="201">
        <v>45741.729999999996</v>
      </c>
      <c r="C25" s="203">
        <v>30794.32</v>
      </c>
      <c r="D25" s="203">
        <v>9524.17</v>
      </c>
      <c r="E25" s="203">
        <v>5423.24</v>
      </c>
      <c r="F25" s="203">
        <v>4</v>
      </c>
      <c r="G25" s="203">
        <v>2309</v>
      </c>
      <c r="H25" s="71">
        <v>19.81019055868341</v>
      </c>
      <c r="I25" s="203">
        <v>1358</v>
      </c>
      <c r="J25" s="204">
        <v>58.81333910783889</v>
      </c>
      <c r="K25" s="203">
        <v>68030</v>
      </c>
      <c r="L25" s="235">
        <v>50.09572901325479</v>
      </c>
      <c r="M25" s="203">
        <v>29433</v>
      </c>
      <c r="N25" s="203">
        <v>1689</v>
      </c>
      <c r="O25" s="71">
        <v>5.738456834165732</v>
      </c>
      <c r="P25" s="203">
        <v>205</v>
      </c>
      <c r="Q25" s="203">
        <v>152.31</v>
      </c>
      <c r="R25" s="205">
        <v>4.75</v>
      </c>
    </row>
    <row r="26" spans="1:18" ht="15">
      <c r="A26" s="206" t="s">
        <v>116</v>
      </c>
      <c r="B26" s="207">
        <v>11853.63</v>
      </c>
      <c r="C26" s="208">
        <v>8403.55</v>
      </c>
      <c r="D26" s="208">
        <v>2603.42</v>
      </c>
      <c r="E26" s="209">
        <v>846.66</v>
      </c>
      <c r="F26" s="209"/>
      <c r="G26" s="209">
        <v>586</v>
      </c>
      <c r="H26" s="210">
        <v>20.228037542662115</v>
      </c>
      <c r="I26" s="208">
        <v>405</v>
      </c>
      <c r="J26" s="211">
        <v>69.11262798634812</v>
      </c>
      <c r="K26" s="208">
        <v>13309</v>
      </c>
      <c r="L26" s="207">
        <v>32.861728395061725</v>
      </c>
      <c r="M26" s="208">
        <v>5987</v>
      </c>
      <c r="N26" s="208">
        <v>392</v>
      </c>
      <c r="O26" s="210">
        <v>6.5475196258560215</v>
      </c>
      <c r="P26" s="208">
        <v>44</v>
      </c>
      <c r="Q26" s="208">
        <v>56.4</v>
      </c>
      <c r="R26" s="212">
        <v>1</v>
      </c>
    </row>
    <row r="27" spans="1:18" ht="15">
      <c r="A27" s="213" t="s">
        <v>117</v>
      </c>
      <c r="B27" s="214">
        <v>6711.499999999999</v>
      </c>
      <c r="C27" s="215">
        <v>4442.61</v>
      </c>
      <c r="D27" s="215">
        <v>1376.32</v>
      </c>
      <c r="E27" s="216">
        <v>892.57</v>
      </c>
      <c r="F27" s="216"/>
      <c r="G27" s="216">
        <v>308</v>
      </c>
      <c r="H27" s="217">
        <v>21.790584415584412</v>
      </c>
      <c r="I27" s="215">
        <v>147</v>
      </c>
      <c r="J27" s="73">
        <v>47.72727272727273</v>
      </c>
      <c r="K27" s="215">
        <v>8612</v>
      </c>
      <c r="L27" s="214">
        <v>58.585034013605444</v>
      </c>
      <c r="M27" s="215">
        <v>4081</v>
      </c>
      <c r="N27" s="215">
        <v>226</v>
      </c>
      <c r="O27" s="217">
        <v>5.537858368047047</v>
      </c>
      <c r="P27" s="215">
        <v>27</v>
      </c>
      <c r="Q27" s="215">
        <v>10.74</v>
      </c>
      <c r="R27" s="218">
        <v>0.75</v>
      </c>
    </row>
    <row r="28" spans="1:18" ht="15">
      <c r="A28" s="213" t="s">
        <v>118</v>
      </c>
      <c r="B28" s="214">
        <v>6675.24</v>
      </c>
      <c r="C28" s="215">
        <v>4377.94</v>
      </c>
      <c r="D28" s="215">
        <v>1356.29</v>
      </c>
      <c r="E28" s="216">
        <v>941.01</v>
      </c>
      <c r="F28" s="216"/>
      <c r="G28" s="216">
        <v>225</v>
      </c>
      <c r="H28" s="217">
        <v>29.66773333333333</v>
      </c>
      <c r="I28" s="215">
        <v>176</v>
      </c>
      <c r="J28" s="73">
        <v>78.22222222222223</v>
      </c>
      <c r="K28" s="215">
        <v>6083</v>
      </c>
      <c r="L28" s="214">
        <v>34.5625</v>
      </c>
      <c r="M28" s="215">
        <v>3414</v>
      </c>
      <c r="N28" s="215">
        <v>221</v>
      </c>
      <c r="O28" s="217">
        <v>6.473345049794962</v>
      </c>
      <c r="P28" s="215">
        <v>16</v>
      </c>
      <c r="Q28" s="215"/>
      <c r="R28" s="218">
        <v>0.75</v>
      </c>
    </row>
    <row r="29" spans="1:18" ht="15">
      <c r="A29" s="213" t="s">
        <v>119</v>
      </c>
      <c r="B29" s="214">
        <v>9377.38</v>
      </c>
      <c r="C29" s="215">
        <v>6363.74</v>
      </c>
      <c r="D29" s="215">
        <v>1955.57</v>
      </c>
      <c r="E29" s="216">
        <v>1058.0700000000002</v>
      </c>
      <c r="F29" s="216"/>
      <c r="G29" s="216">
        <v>571</v>
      </c>
      <c r="H29" s="217">
        <v>16.422732049036775</v>
      </c>
      <c r="I29" s="215">
        <v>366</v>
      </c>
      <c r="J29" s="73">
        <v>64.09807355516638</v>
      </c>
      <c r="K29" s="215">
        <v>22625</v>
      </c>
      <c r="L29" s="214">
        <v>61.81693989071038</v>
      </c>
      <c r="M29" s="215">
        <v>7977</v>
      </c>
      <c r="N29" s="215">
        <v>399</v>
      </c>
      <c r="O29" s="217">
        <v>5.001880406167732</v>
      </c>
      <c r="P29" s="215">
        <v>54</v>
      </c>
      <c r="Q29" s="215">
        <v>75.99</v>
      </c>
      <c r="R29" s="218">
        <v>1</v>
      </c>
    </row>
    <row r="30" spans="1:18" ht="15">
      <c r="A30" s="213" t="s">
        <v>120</v>
      </c>
      <c r="B30" s="214">
        <v>6744.62</v>
      </c>
      <c r="C30" s="215">
        <v>4383.72</v>
      </c>
      <c r="D30" s="215">
        <v>1358.08</v>
      </c>
      <c r="E30" s="216">
        <v>1002.82</v>
      </c>
      <c r="F30" s="216">
        <v>4</v>
      </c>
      <c r="G30" s="216">
        <v>492</v>
      </c>
      <c r="H30" s="217">
        <v>13.708577235772358</v>
      </c>
      <c r="I30" s="215">
        <v>181</v>
      </c>
      <c r="J30" s="73">
        <v>36.78861788617886</v>
      </c>
      <c r="K30" s="215">
        <v>12682</v>
      </c>
      <c r="L30" s="214">
        <v>70.06629834254143</v>
      </c>
      <c r="M30" s="215">
        <v>4190</v>
      </c>
      <c r="N30" s="215">
        <v>277</v>
      </c>
      <c r="O30" s="217">
        <v>6.610978520286396</v>
      </c>
      <c r="P30" s="215">
        <v>41</v>
      </c>
      <c r="Q30" s="215"/>
      <c r="R30" s="218">
        <v>0.75</v>
      </c>
    </row>
    <row r="31" spans="1:18" ht="15.75" thickBot="1">
      <c r="A31" s="219" t="s">
        <v>121</v>
      </c>
      <c r="B31" s="220">
        <v>4379.36</v>
      </c>
      <c r="C31" s="221">
        <v>2822.76</v>
      </c>
      <c r="D31" s="221">
        <v>874.49</v>
      </c>
      <c r="E31" s="222">
        <v>682.11</v>
      </c>
      <c r="F31" s="222"/>
      <c r="G31" s="222">
        <v>127</v>
      </c>
      <c r="H31" s="223">
        <v>34.48314960629921</v>
      </c>
      <c r="I31" s="221">
        <v>83</v>
      </c>
      <c r="J31" s="74">
        <v>65.35433070866142</v>
      </c>
      <c r="K31" s="221">
        <v>4719</v>
      </c>
      <c r="L31" s="220">
        <v>56.855421686746986</v>
      </c>
      <c r="M31" s="221">
        <v>3784</v>
      </c>
      <c r="N31" s="221">
        <v>174</v>
      </c>
      <c r="O31" s="223">
        <v>4.59830866807611</v>
      </c>
      <c r="P31" s="221">
        <v>23</v>
      </c>
      <c r="Q31" s="221">
        <v>9.18</v>
      </c>
      <c r="R31" s="224">
        <v>0.5</v>
      </c>
    </row>
    <row r="32" spans="1:18" ht="15.75" thickBot="1">
      <c r="A32" s="45" t="s">
        <v>122</v>
      </c>
      <c r="B32" s="201">
        <v>15541.710000000001</v>
      </c>
      <c r="C32" s="203">
        <v>9373.87</v>
      </c>
      <c r="D32" s="203">
        <v>2896.84</v>
      </c>
      <c r="E32" s="203">
        <v>3271</v>
      </c>
      <c r="F32" s="203"/>
      <c r="G32" s="203">
        <v>850</v>
      </c>
      <c r="H32" s="71">
        <v>18.284364705882354</v>
      </c>
      <c r="I32" s="203">
        <v>548</v>
      </c>
      <c r="J32" s="204">
        <v>64.47058823529412</v>
      </c>
      <c r="K32" s="203">
        <v>27093</v>
      </c>
      <c r="L32" s="235">
        <v>49.43978102189781</v>
      </c>
      <c r="M32" s="203">
        <v>12943</v>
      </c>
      <c r="N32" s="203">
        <v>780</v>
      </c>
      <c r="O32" s="71">
        <v>6.026423549408947</v>
      </c>
      <c r="P32" s="203">
        <v>46</v>
      </c>
      <c r="Q32" s="203">
        <v>66.45</v>
      </c>
      <c r="R32" s="205">
        <v>1.75</v>
      </c>
    </row>
    <row r="33" spans="1:18" ht="15">
      <c r="A33" s="206" t="s">
        <v>123</v>
      </c>
      <c r="B33" s="207">
        <v>10548.19</v>
      </c>
      <c r="C33" s="208">
        <v>6500.27</v>
      </c>
      <c r="D33" s="208">
        <v>2013.78</v>
      </c>
      <c r="E33" s="209">
        <v>2034.1399999999999</v>
      </c>
      <c r="F33" s="209"/>
      <c r="G33" s="209">
        <v>420</v>
      </c>
      <c r="H33" s="210">
        <v>25.114738095238096</v>
      </c>
      <c r="I33" s="208">
        <v>313</v>
      </c>
      <c r="J33" s="211">
        <v>74.52380952380952</v>
      </c>
      <c r="K33" s="208">
        <v>11035</v>
      </c>
      <c r="L33" s="207">
        <v>35.2555910543131</v>
      </c>
      <c r="M33" s="208">
        <v>8450</v>
      </c>
      <c r="N33" s="208">
        <v>500</v>
      </c>
      <c r="O33" s="210">
        <v>5.9171597633136095</v>
      </c>
      <c r="P33" s="208">
        <v>13</v>
      </c>
      <c r="Q33" s="208"/>
      <c r="R33" s="212">
        <v>1</v>
      </c>
    </row>
    <row r="34" spans="1:18" ht="15.75" thickBot="1">
      <c r="A34" s="219" t="s">
        <v>124</v>
      </c>
      <c r="B34" s="220">
        <v>4993.52</v>
      </c>
      <c r="C34" s="221">
        <v>2873.6</v>
      </c>
      <c r="D34" s="221">
        <v>883.06</v>
      </c>
      <c r="E34" s="222">
        <v>1236.8600000000001</v>
      </c>
      <c r="F34" s="222"/>
      <c r="G34" s="222">
        <v>430</v>
      </c>
      <c r="H34" s="223">
        <v>11.612837209302327</v>
      </c>
      <c r="I34" s="221">
        <v>235</v>
      </c>
      <c r="J34" s="74">
        <v>54.651162790697676</v>
      </c>
      <c r="K34" s="221">
        <v>16058</v>
      </c>
      <c r="L34" s="220">
        <v>68.33191489361703</v>
      </c>
      <c r="M34" s="221">
        <v>4493</v>
      </c>
      <c r="N34" s="221">
        <v>280</v>
      </c>
      <c r="O34" s="223">
        <v>6.231916314266637</v>
      </c>
      <c r="P34" s="221">
        <v>33</v>
      </c>
      <c r="Q34" s="221">
        <v>66.45</v>
      </c>
      <c r="R34" s="224">
        <v>0.75</v>
      </c>
    </row>
    <row r="35" spans="1:18" ht="15.75" thickBot="1">
      <c r="A35" s="45" t="s">
        <v>125</v>
      </c>
      <c r="B35" s="201">
        <v>14089.24</v>
      </c>
      <c r="C35" s="203">
        <v>9248.5</v>
      </c>
      <c r="D35" s="203">
        <v>2854</v>
      </c>
      <c r="E35" s="203">
        <v>1986.7400000000002</v>
      </c>
      <c r="F35" s="203">
        <v>8</v>
      </c>
      <c r="G35" s="203">
        <v>704</v>
      </c>
      <c r="H35" s="71">
        <v>20.013125</v>
      </c>
      <c r="I35" s="203">
        <v>347</v>
      </c>
      <c r="J35" s="204">
        <v>49.28977272727273</v>
      </c>
      <c r="K35" s="203">
        <v>17551</v>
      </c>
      <c r="L35" s="235">
        <v>50.5792507204611</v>
      </c>
      <c r="M35" s="203">
        <v>9001</v>
      </c>
      <c r="N35" s="203">
        <v>467</v>
      </c>
      <c r="O35" s="71">
        <v>5.188312409732252</v>
      </c>
      <c r="P35" s="203">
        <v>77</v>
      </c>
      <c r="Q35" s="203"/>
      <c r="R35" s="205">
        <v>1.5</v>
      </c>
    </row>
    <row r="36" spans="1:18" ht="15">
      <c r="A36" s="206" t="s">
        <v>126</v>
      </c>
      <c r="B36" s="207">
        <v>6649.709999999999</v>
      </c>
      <c r="C36" s="208">
        <v>4477.4</v>
      </c>
      <c r="D36" s="208">
        <v>1375.91</v>
      </c>
      <c r="E36" s="209">
        <v>796.4</v>
      </c>
      <c r="F36" s="209"/>
      <c r="G36" s="209">
        <v>458</v>
      </c>
      <c r="H36" s="210">
        <v>14.519017467248906</v>
      </c>
      <c r="I36" s="208">
        <v>168</v>
      </c>
      <c r="J36" s="211">
        <v>36.68122270742358</v>
      </c>
      <c r="K36" s="208">
        <v>7506</v>
      </c>
      <c r="L36" s="207">
        <v>44.67857142857143</v>
      </c>
      <c r="M36" s="208">
        <v>5498</v>
      </c>
      <c r="N36" s="208">
        <v>254</v>
      </c>
      <c r="O36" s="210">
        <v>4.619861767915606</v>
      </c>
      <c r="P36" s="208">
        <v>23</v>
      </c>
      <c r="Q36" s="208"/>
      <c r="R36" s="212">
        <v>0.75</v>
      </c>
    </row>
    <row r="37" spans="1:18" ht="15.75" thickBot="1">
      <c r="A37" s="219" t="s">
        <v>127</v>
      </c>
      <c r="B37" s="220">
        <v>7439.530000000001</v>
      </c>
      <c r="C37" s="221">
        <v>4771.1</v>
      </c>
      <c r="D37" s="221">
        <v>1478.09</v>
      </c>
      <c r="E37" s="222">
        <v>1190.3400000000001</v>
      </c>
      <c r="F37" s="222">
        <v>8</v>
      </c>
      <c r="G37" s="222">
        <v>246</v>
      </c>
      <c r="H37" s="223">
        <v>30.241991869918703</v>
      </c>
      <c r="I37" s="221">
        <v>179</v>
      </c>
      <c r="J37" s="74">
        <v>72.76422764227642</v>
      </c>
      <c r="K37" s="221">
        <v>10045</v>
      </c>
      <c r="L37" s="220">
        <v>56.11731843575419</v>
      </c>
      <c r="M37" s="221">
        <v>3503</v>
      </c>
      <c r="N37" s="221">
        <v>213</v>
      </c>
      <c r="O37" s="223">
        <v>6.080502426491579</v>
      </c>
      <c r="P37" s="221">
        <v>54</v>
      </c>
      <c r="Q37" s="221"/>
      <c r="R37" s="224">
        <v>0.75</v>
      </c>
    </row>
    <row r="38" spans="1:18" ht="15.75" thickBot="1">
      <c r="A38" s="45" t="s">
        <v>128</v>
      </c>
      <c r="B38" s="201">
        <v>22148.77</v>
      </c>
      <c r="C38" s="203">
        <v>14146.800000000001</v>
      </c>
      <c r="D38" s="203">
        <v>4371.47</v>
      </c>
      <c r="E38" s="203">
        <v>3630.5</v>
      </c>
      <c r="F38" s="203"/>
      <c r="G38" s="203">
        <v>1204</v>
      </c>
      <c r="H38" s="71">
        <v>18.395988372093022</v>
      </c>
      <c r="I38" s="203">
        <v>768</v>
      </c>
      <c r="J38" s="204">
        <v>63.78737541528239</v>
      </c>
      <c r="K38" s="203">
        <v>26680</v>
      </c>
      <c r="L38" s="235">
        <v>34.739583333333336</v>
      </c>
      <c r="M38" s="203">
        <v>18031</v>
      </c>
      <c r="N38" s="203">
        <v>3897</v>
      </c>
      <c r="O38" s="71">
        <v>21.612777993455715</v>
      </c>
      <c r="P38" s="203">
        <v>73</v>
      </c>
      <c r="Q38" s="203">
        <v>21.8</v>
      </c>
      <c r="R38" s="205">
        <v>2.25</v>
      </c>
    </row>
    <row r="39" spans="1:18" ht="15">
      <c r="A39" s="206" t="s">
        <v>129</v>
      </c>
      <c r="B39" s="207">
        <v>7158.18</v>
      </c>
      <c r="C39" s="208">
        <v>4482.18</v>
      </c>
      <c r="D39" s="208">
        <v>1377.37</v>
      </c>
      <c r="E39" s="209">
        <v>1298.63</v>
      </c>
      <c r="F39" s="209"/>
      <c r="G39" s="209">
        <v>412</v>
      </c>
      <c r="H39" s="210">
        <v>17.374223300970876</v>
      </c>
      <c r="I39" s="208">
        <v>235</v>
      </c>
      <c r="J39" s="211">
        <v>57.03883495145631</v>
      </c>
      <c r="K39" s="208">
        <v>8152</v>
      </c>
      <c r="L39" s="207">
        <v>34.68936170212766</v>
      </c>
      <c r="M39" s="208">
        <v>5122</v>
      </c>
      <c r="N39" s="208">
        <v>217</v>
      </c>
      <c r="O39" s="210">
        <v>4.236626317844592</v>
      </c>
      <c r="P39" s="208">
        <v>31</v>
      </c>
      <c r="Q39" s="208"/>
      <c r="R39" s="212">
        <v>0.75</v>
      </c>
    </row>
    <row r="40" spans="1:18" ht="15">
      <c r="A40" s="213" t="s">
        <v>130</v>
      </c>
      <c r="B40" s="214">
        <v>10786.89</v>
      </c>
      <c r="C40" s="215">
        <v>7355.11</v>
      </c>
      <c r="D40" s="215">
        <v>2278.61</v>
      </c>
      <c r="E40" s="216">
        <v>1153.17</v>
      </c>
      <c r="F40" s="216"/>
      <c r="G40" s="216">
        <v>632</v>
      </c>
      <c r="H40" s="217">
        <v>17.06786392405063</v>
      </c>
      <c r="I40" s="215">
        <v>421</v>
      </c>
      <c r="J40" s="73">
        <v>66.61392405063292</v>
      </c>
      <c r="K40" s="215">
        <v>13531</v>
      </c>
      <c r="L40" s="214">
        <v>32.14014251781472</v>
      </c>
      <c r="M40" s="215">
        <v>9342</v>
      </c>
      <c r="N40" s="215">
        <v>3442</v>
      </c>
      <c r="O40" s="217">
        <v>36.84435880967673</v>
      </c>
      <c r="P40" s="215">
        <v>27</v>
      </c>
      <c r="Q40" s="215">
        <v>21.8</v>
      </c>
      <c r="R40" s="218">
        <v>1</v>
      </c>
    </row>
    <row r="41" spans="1:18" ht="15.75" thickBot="1">
      <c r="A41" s="219" t="s">
        <v>131</v>
      </c>
      <c r="B41" s="220">
        <v>4203.7</v>
      </c>
      <c r="C41" s="221">
        <v>2309.51</v>
      </c>
      <c r="D41" s="221">
        <v>715.49</v>
      </c>
      <c r="E41" s="222">
        <v>1178.7</v>
      </c>
      <c r="F41" s="222"/>
      <c r="G41" s="222">
        <v>160</v>
      </c>
      <c r="H41" s="223">
        <v>26.273125</v>
      </c>
      <c r="I41" s="221">
        <v>112</v>
      </c>
      <c r="J41" s="74">
        <v>70</v>
      </c>
      <c r="K41" s="221">
        <v>4997</v>
      </c>
      <c r="L41" s="220">
        <v>44.61607142857143</v>
      </c>
      <c r="M41" s="221">
        <v>3567</v>
      </c>
      <c r="N41" s="221">
        <v>238</v>
      </c>
      <c r="O41" s="223">
        <v>6.672273619287917</v>
      </c>
      <c r="P41" s="221">
        <v>15</v>
      </c>
      <c r="Q41" s="221"/>
      <c r="R41" s="224">
        <v>0.5</v>
      </c>
    </row>
    <row r="42" spans="1:18" ht="15.75" thickBot="1">
      <c r="A42" s="45" t="s">
        <v>132</v>
      </c>
      <c r="B42" s="201">
        <v>91152.85999999999</v>
      </c>
      <c r="C42" s="203">
        <v>58045.24999999999</v>
      </c>
      <c r="D42" s="203">
        <v>18152.38</v>
      </c>
      <c r="E42" s="203">
        <v>14955.23</v>
      </c>
      <c r="F42" s="203"/>
      <c r="G42" s="203">
        <v>2232</v>
      </c>
      <c r="H42" s="71">
        <v>40.83909498207885</v>
      </c>
      <c r="I42" s="203">
        <v>1473</v>
      </c>
      <c r="J42" s="204">
        <v>65.99462365591398</v>
      </c>
      <c r="K42" s="203">
        <v>64808</v>
      </c>
      <c r="L42" s="235">
        <v>43.99728445349626</v>
      </c>
      <c r="M42" s="203">
        <v>35672</v>
      </c>
      <c r="N42" s="203">
        <v>1587</v>
      </c>
      <c r="O42" s="71">
        <v>4.448867459071541</v>
      </c>
      <c r="P42" s="203">
        <v>191</v>
      </c>
      <c r="Q42" s="203">
        <v>167.94</v>
      </c>
      <c r="R42" s="205">
        <v>12.91</v>
      </c>
    </row>
    <row r="43" spans="1:18" ht="15">
      <c r="A43" s="206" t="s">
        <v>133</v>
      </c>
      <c r="B43" s="207">
        <v>30216.18</v>
      </c>
      <c r="C43" s="209">
        <v>15122.18</v>
      </c>
      <c r="D43" s="209">
        <v>4700.9400000000005</v>
      </c>
      <c r="E43" s="209">
        <v>10393.06</v>
      </c>
      <c r="F43" s="209"/>
      <c r="G43" s="209">
        <v>738</v>
      </c>
      <c r="H43" s="210">
        <v>40.943333333333335</v>
      </c>
      <c r="I43" s="209">
        <v>735</v>
      </c>
      <c r="J43" s="211">
        <v>99.59349593495935</v>
      </c>
      <c r="K43" s="209">
        <v>26042</v>
      </c>
      <c r="L43" s="207">
        <v>35.4312925170068</v>
      </c>
      <c r="M43" s="209">
        <v>16680</v>
      </c>
      <c r="N43" s="209">
        <v>676</v>
      </c>
      <c r="O43" s="210">
        <v>4.052757793764988</v>
      </c>
      <c r="P43" s="209">
        <v>62</v>
      </c>
      <c r="Q43" s="209">
        <v>60.23</v>
      </c>
      <c r="R43" s="236">
        <v>2.5</v>
      </c>
    </row>
    <row r="44" spans="1:18" ht="15">
      <c r="A44" s="213" t="s">
        <v>134</v>
      </c>
      <c r="B44" s="214">
        <v>12264.65</v>
      </c>
      <c r="C44" s="216">
        <v>8579.130000000001</v>
      </c>
      <c r="D44" s="216">
        <v>2684.0299999999997</v>
      </c>
      <c r="E44" s="216">
        <v>1001.49</v>
      </c>
      <c r="F44" s="216"/>
      <c r="G44" s="216">
        <v>358</v>
      </c>
      <c r="H44" s="217">
        <v>34.25879888268156</v>
      </c>
      <c r="I44" s="216">
        <v>140</v>
      </c>
      <c r="J44" s="73">
        <v>39.10614525139665</v>
      </c>
      <c r="K44" s="216">
        <v>7814</v>
      </c>
      <c r="L44" s="214">
        <v>55.81428571428572</v>
      </c>
      <c r="M44" s="216">
        <v>3431</v>
      </c>
      <c r="N44" s="216">
        <v>232</v>
      </c>
      <c r="O44" s="217">
        <v>6.761877003788983</v>
      </c>
      <c r="P44" s="216">
        <v>21</v>
      </c>
      <c r="Q44" s="216"/>
      <c r="R44" s="237">
        <v>2.25</v>
      </c>
    </row>
    <row r="45" spans="1:18" ht="15">
      <c r="A45" s="213" t="s">
        <v>135</v>
      </c>
      <c r="B45" s="214">
        <v>15743.41</v>
      </c>
      <c r="C45" s="216">
        <v>11215.529999999999</v>
      </c>
      <c r="D45" s="216">
        <v>3516.9700000000003</v>
      </c>
      <c r="E45" s="216">
        <v>1010.91</v>
      </c>
      <c r="F45" s="216"/>
      <c r="G45" s="216">
        <v>410</v>
      </c>
      <c r="H45" s="217">
        <v>38.398560975609755</v>
      </c>
      <c r="I45" s="216">
        <v>228</v>
      </c>
      <c r="J45" s="73">
        <v>55.609756097560975</v>
      </c>
      <c r="K45" s="216">
        <v>9116</v>
      </c>
      <c r="L45" s="214">
        <v>39.98245614035088</v>
      </c>
      <c r="M45" s="216">
        <v>4150</v>
      </c>
      <c r="N45" s="216">
        <v>221</v>
      </c>
      <c r="O45" s="217">
        <v>5.325301204819277</v>
      </c>
      <c r="P45" s="216">
        <v>47</v>
      </c>
      <c r="Q45" s="216">
        <v>56.95</v>
      </c>
      <c r="R45" s="237">
        <v>2.58</v>
      </c>
    </row>
    <row r="46" spans="1:18" ht="15">
      <c r="A46" s="213" t="s">
        <v>136</v>
      </c>
      <c r="B46" s="214">
        <v>16413.19</v>
      </c>
      <c r="C46" s="216">
        <v>11525.49</v>
      </c>
      <c r="D46" s="216">
        <v>3613.52</v>
      </c>
      <c r="E46" s="216">
        <v>1274.1799999999998</v>
      </c>
      <c r="F46" s="216"/>
      <c r="G46" s="216">
        <v>351</v>
      </c>
      <c r="H46" s="217">
        <v>46.76122507122507</v>
      </c>
      <c r="I46" s="216">
        <v>187</v>
      </c>
      <c r="J46" s="73">
        <v>53.27635327635328</v>
      </c>
      <c r="K46" s="216">
        <v>10745</v>
      </c>
      <c r="L46" s="214">
        <v>57.45989304812834</v>
      </c>
      <c r="M46" s="216">
        <v>5486</v>
      </c>
      <c r="N46" s="216">
        <v>257</v>
      </c>
      <c r="O46" s="217">
        <v>4.684651841049945</v>
      </c>
      <c r="P46" s="216">
        <v>31</v>
      </c>
      <c r="Q46" s="216">
        <v>21.9</v>
      </c>
      <c r="R46" s="237">
        <v>2.58</v>
      </c>
    </row>
    <row r="47" spans="1:18" ht="15.75" thickBot="1">
      <c r="A47" s="219" t="s">
        <v>137</v>
      </c>
      <c r="B47" s="220">
        <v>16515.43</v>
      </c>
      <c r="C47" s="222">
        <v>11602.92</v>
      </c>
      <c r="D47" s="222">
        <v>3636.92</v>
      </c>
      <c r="E47" s="222">
        <v>1275.5900000000001</v>
      </c>
      <c r="F47" s="222"/>
      <c r="G47" s="222">
        <v>375</v>
      </c>
      <c r="H47" s="223">
        <v>44.04114666666667</v>
      </c>
      <c r="I47" s="222">
        <v>183</v>
      </c>
      <c r="J47" s="74">
        <v>48.8</v>
      </c>
      <c r="K47" s="222">
        <v>11091</v>
      </c>
      <c r="L47" s="220">
        <v>60.60655737704918</v>
      </c>
      <c r="M47" s="222">
        <v>5925</v>
      </c>
      <c r="N47" s="222">
        <v>201</v>
      </c>
      <c r="O47" s="223">
        <v>3.392405063291139</v>
      </c>
      <c r="P47" s="222">
        <v>30</v>
      </c>
      <c r="Q47" s="222">
        <v>28.86</v>
      </c>
      <c r="R47" s="238">
        <v>3</v>
      </c>
    </row>
    <row r="48" spans="1:18" ht="15.75" thickBot="1">
      <c r="A48" s="45" t="s">
        <v>138</v>
      </c>
      <c r="B48" s="201">
        <v>57519.83</v>
      </c>
      <c r="C48" s="203">
        <v>37006.44</v>
      </c>
      <c r="D48" s="203">
        <v>11420.580000000002</v>
      </c>
      <c r="E48" s="203">
        <v>9092.81</v>
      </c>
      <c r="F48" s="203">
        <v>15</v>
      </c>
      <c r="G48" s="203">
        <v>2184</v>
      </c>
      <c r="H48" s="71">
        <v>26.336918498168497</v>
      </c>
      <c r="I48" s="203">
        <v>1608</v>
      </c>
      <c r="J48" s="204">
        <v>73.62637362637362</v>
      </c>
      <c r="K48" s="203">
        <v>57896</v>
      </c>
      <c r="L48" s="235">
        <v>36.004975124378106</v>
      </c>
      <c r="M48" s="203">
        <v>31880</v>
      </c>
      <c r="N48" s="203">
        <v>1580</v>
      </c>
      <c r="O48" s="71">
        <v>4.956085319949811</v>
      </c>
      <c r="P48" s="203">
        <v>194</v>
      </c>
      <c r="Q48" s="203">
        <v>134.54999999999998</v>
      </c>
      <c r="R48" s="205">
        <v>6.8</v>
      </c>
    </row>
    <row r="49" spans="1:18" ht="15">
      <c r="A49" s="239" t="s">
        <v>139</v>
      </c>
      <c r="B49" s="207">
        <v>22191.809999999998</v>
      </c>
      <c r="C49" s="209">
        <v>15954.06</v>
      </c>
      <c r="D49" s="209">
        <v>4902.68</v>
      </c>
      <c r="E49" s="209">
        <v>1335.07</v>
      </c>
      <c r="F49" s="209"/>
      <c r="G49" s="209">
        <v>860</v>
      </c>
      <c r="H49" s="210">
        <v>25.804430232558136</v>
      </c>
      <c r="I49" s="209">
        <v>776</v>
      </c>
      <c r="J49" s="211">
        <v>90.23255813953489</v>
      </c>
      <c r="K49" s="209">
        <v>20147</v>
      </c>
      <c r="L49" s="207">
        <v>25.962628865979383</v>
      </c>
      <c r="M49" s="209">
        <v>16439</v>
      </c>
      <c r="N49" s="209">
        <v>610</v>
      </c>
      <c r="O49" s="210">
        <v>3.7106879980534098</v>
      </c>
      <c r="P49" s="209">
        <v>88</v>
      </c>
      <c r="Q49" s="209">
        <v>42.32</v>
      </c>
      <c r="R49" s="236">
        <v>2</v>
      </c>
    </row>
    <row r="50" spans="1:18" ht="15">
      <c r="A50" s="213" t="s">
        <v>140</v>
      </c>
      <c r="B50" s="214">
        <v>8135.58</v>
      </c>
      <c r="C50" s="216">
        <v>5651.54</v>
      </c>
      <c r="D50" s="216">
        <v>1736.71</v>
      </c>
      <c r="E50" s="216">
        <v>747.33</v>
      </c>
      <c r="F50" s="216"/>
      <c r="G50" s="216">
        <v>480</v>
      </c>
      <c r="H50" s="217">
        <v>16.949125</v>
      </c>
      <c r="I50" s="216">
        <v>303</v>
      </c>
      <c r="J50" s="73">
        <v>63.125</v>
      </c>
      <c r="K50" s="216">
        <v>11269</v>
      </c>
      <c r="L50" s="214">
        <v>37.19141914191419</v>
      </c>
      <c r="M50" s="216">
        <v>3763</v>
      </c>
      <c r="N50" s="216">
        <v>302</v>
      </c>
      <c r="O50" s="217">
        <v>8.025511559925592</v>
      </c>
      <c r="P50" s="216">
        <v>31</v>
      </c>
      <c r="Q50" s="216">
        <v>16.95</v>
      </c>
      <c r="R50" s="237">
        <v>1</v>
      </c>
    </row>
    <row r="51" spans="1:18" ht="15">
      <c r="A51" s="213" t="s">
        <v>141</v>
      </c>
      <c r="B51" s="214">
        <v>5519.5199999999995</v>
      </c>
      <c r="C51" s="216">
        <v>3551.22</v>
      </c>
      <c r="D51" s="216">
        <v>1100.17</v>
      </c>
      <c r="E51" s="216">
        <v>868.13</v>
      </c>
      <c r="F51" s="216"/>
      <c r="G51" s="216">
        <v>230</v>
      </c>
      <c r="H51" s="217">
        <v>23.99791304347826</v>
      </c>
      <c r="I51" s="216">
        <v>166</v>
      </c>
      <c r="J51" s="73">
        <v>72.17391304347827</v>
      </c>
      <c r="K51" s="216">
        <v>8353</v>
      </c>
      <c r="L51" s="214">
        <v>50.31927710843374</v>
      </c>
      <c r="M51" s="216">
        <v>4405</v>
      </c>
      <c r="N51" s="216">
        <v>223</v>
      </c>
      <c r="O51" s="217">
        <v>5.062429057888763</v>
      </c>
      <c r="P51" s="216">
        <v>33</v>
      </c>
      <c r="Q51" s="216">
        <v>48.96</v>
      </c>
      <c r="R51" s="237">
        <v>0.75</v>
      </c>
    </row>
    <row r="52" spans="1:18" ht="15">
      <c r="A52" s="213" t="s">
        <v>142</v>
      </c>
      <c r="B52" s="214">
        <v>13356.650000000001</v>
      </c>
      <c r="C52" s="216">
        <v>8095.29</v>
      </c>
      <c r="D52" s="216">
        <v>2512.1800000000003</v>
      </c>
      <c r="E52" s="216">
        <v>2749.18</v>
      </c>
      <c r="F52" s="216">
        <v>8</v>
      </c>
      <c r="G52" s="216">
        <v>389</v>
      </c>
      <c r="H52" s="217">
        <v>34.33586118251928</v>
      </c>
      <c r="I52" s="216">
        <v>224</v>
      </c>
      <c r="J52" s="73">
        <v>57.58354755784062</v>
      </c>
      <c r="K52" s="216">
        <v>11523</v>
      </c>
      <c r="L52" s="214">
        <v>51.441964285714285</v>
      </c>
      <c r="M52" s="216">
        <v>3645</v>
      </c>
      <c r="N52" s="216">
        <v>234</v>
      </c>
      <c r="O52" s="217">
        <v>6.419753086419753</v>
      </c>
      <c r="P52" s="216">
        <v>24</v>
      </c>
      <c r="Q52" s="216">
        <v>26.32</v>
      </c>
      <c r="R52" s="237">
        <v>2.05</v>
      </c>
    </row>
    <row r="53" spans="1:18" ht="15.75" thickBot="1">
      <c r="A53" s="240" t="s">
        <v>143</v>
      </c>
      <c r="B53" s="220">
        <v>8316.27</v>
      </c>
      <c r="C53" s="222">
        <v>3754.33</v>
      </c>
      <c r="D53" s="222">
        <v>1168.8400000000001</v>
      </c>
      <c r="E53" s="222">
        <v>3393.1</v>
      </c>
      <c r="F53" s="222">
        <v>7</v>
      </c>
      <c r="G53" s="222">
        <v>225</v>
      </c>
      <c r="H53" s="223">
        <v>36.961200000000005</v>
      </c>
      <c r="I53" s="222">
        <v>139</v>
      </c>
      <c r="J53" s="74">
        <v>61.77777777777778</v>
      </c>
      <c r="K53" s="222">
        <v>6604</v>
      </c>
      <c r="L53" s="220">
        <v>47.510791366906474</v>
      </c>
      <c r="M53" s="222">
        <v>3628</v>
      </c>
      <c r="N53" s="222">
        <v>211</v>
      </c>
      <c r="O53" s="223">
        <v>5.815876515986769</v>
      </c>
      <c r="P53" s="222">
        <v>18</v>
      </c>
      <c r="Q53" s="222"/>
      <c r="R53" s="238">
        <v>1</v>
      </c>
    </row>
  </sheetData>
  <sheetProtection/>
  <mergeCells count="16">
    <mergeCell ref="A3:A4"/>
    <mergeCell ref="B3:B4"/>
    <mergeCell ref="C3:E3"/>
    <mergeCell ref="F3:F4"/>
    <mergeCell ref="Q3:Q4"/>
    <mergeCell ref="R3:R4"/>
    <mergeCell ref="I3:I4"/>
    <mergeCell ref="J3:J4"/>
    <mergeCell ref="K3:K4"/>
    <mergeCell ref="L3:L4"/>
    <mergeCell ref="M3:M4"/>
    <mergeCell ref="N3:N4"/>
    <mergeCell ref="G3:G4"/>
    <mergeCell ref="H3:H4"/>
    <mergeCell ref="O3:O4"/>
    <mergeCell ref="P3:P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3.8515625" style="0" customWidth="1"/>
    <col min="2" max="2" width="27.57421875" style="0" customWidth="1"/>
    <col min="3" max="3" width="10.421875" style="0" customWidth="1"/>
    <col min="7" max="7" width="10.28125" style="0" customWidth="1"/>
    <col min="8" max="8" width="10.00390625" style="0" customWidth="1"/>
    <col min="9" max="9" width="10.28125" style="0" customWidth="1"/>
    <col min="11" max="11" width="10.7109375" style="0" customWidth="1"/>
    <col min="14" max="14" width="12.57421875" style="0" customWidth="1"/>
  </cols>
  <sheetData>
    <row r="2" ht="15">
      <c r="A2" s="47" t="s">
        <v>244</v>
      </c>
    </row>
    <row r="3" ht="6.75" customHeight="1" thickBot="1"/>
    <row r="4" spans="1:14" ht="15" customHeight="1">
      <c r="A4" s="287" t="s">
        <v>144</v>
      </c>
      <c r="B4" s="260" t="s">
        <v>145</v>
      </c>
      <c r="C4" s="289" t="s">
        <v>240</v>
      </c>
      <c r="D4" s="290" t="s">
        <v>90</v>
      </c>
      <c r="E4" s="291"/>
      <c r="F4" s="292"/>
      <c r="G4" s="289" t="s">
        <v>245</v>
      </c>
      <c r="H4" s="260" t="s">
        <v>31</v>
      </c>
      <c r="I4" s="267" t="s">
        <v>29</v>
      </c>
      <c r="J4" s="284" t="s">
        <v>30</v>
      </c>
      <c r="K4" s="260" t="s">
        <v>146</v>
      </c>
      <c r="L4" s="285" t="s">
        <v>285</v>
      </c>
      <c r="M4" s="304" t="s">
        <v>148</v>
      </c>
      <c r="N4" s="132" t="s">
        <v>13</v>
      </c>
    </row>
    <row r="5" spans="1:14" ht="69.75" customHeight="1" thickBot="1">
      <c r="A5" s="306"/>
      <c r="B5" s="262"/>
      <c r="C5" s="303"/>
      <c r="D5" s="144" t="s">
        <v>149</v>
      </c>
      <c r="E5" s="144" t="s">
        <v>99</v>
      </c>
      <c r="F5" s="144" t="s">
        <v>100</v>
      </c>
      <c r="G5" s="303"/>
      <c r="H5" s="262"/>
      <c r="I5" s="268"/>
      <c r="J5" s="262"/>
      <c r="K5" s="262"/>
      <c r="L5" s="303"/>
      <c r="M5" s="305"/>
      <c r="N5" s="145" t="s">
        <v>150</v>
      </c>
    </row>
    <row r="6" spans="1:14" ht="15" customHeight="1">
      <c r="A6" s="140" t="s">
        <v>151</v>
      </c>
      <c r="B6" s="141" t="s">
        <v>152</v>
      </c>
      <c r="C6" s="53">
        <f>D6+E6+F6</f>
        <v>349940</v>
      </c>
      <c r="D6" s="53">
        <v>219813</v>
      </c>
      <c r="E6" s="53">
        <v>67204</v>
      </c>
      <c r="F6" s="53">
        <v>62923</v>
      </c>
      <c r="G6" s="53">
        <v>6700</v>
      </c>
      <c r="H6" s="53">
        <v>83710</v>
      </c>
      <c r="I6" s="142">
        <v>65622</v>
      </c>
      <c r="J6" s="53">
        <v>31</v>
      </c>
      <c r="K6" s="53">
        <v>548</v>
      </c>
      <c r="L6" s="53">
        <v>54247</v>
      </c>
      <c r="M6" s="119">
        <f>(L6/(C6+L6))*100</f>
        <v>13.421262930277322</v>
      </c>
      <c r="N6" s="143">
        <v>31.5</v>
      </c>
    </row>
    <row r="7" spans="1:14" ht="15" customHeight="1">
      <c r="A7" s="133" t="s">
        <v>153</v>
      </c>
      <c r="B7" s="52" t="s">
        <v>154</v>
      </c>
      <c r="C7" s="50">
        <f>D7+E7+F7</f>
        <v>25378</v>
      </c>
      <c r="D7" s="54">
        <v>17764</v>
      </c>
      <c r="E7" s="54">
        <v>5414</v>
      </c>
      <c r="F7" s="54">
        <v>2200</v>
      </c>
      <c r="G7" s="54"/>
      <c r="H7" s="54">
        <v>12362</v>
      </c>
      <c r="I7" s="53">
        <v>1605</v>
      </c>
      <c r="J7" s="54">
        <v>11</v>
      </c>
      <c r="K7" s="54">
        <v>12</v>
      </c>
      <c r="L7" s="54">
        <v>521</v>
      </c>
      <c r="M7" s="51">
        <f>(L7/(C7+L7))*100</f>
        <v>2.0116606818796092</v>
      </c>
      <c r="N7" s="134">
        <v>3</v>
      </c>
    </row>
    <row r="8" spans="1:14" ht="27" customHeight="1" thickBot="1">
      <c r="A8" s="135" t="s">
        <v>155</v>
      </c>
      <c r="B8" s="136" t="s">
        <v>156</v>
      </c>
      <c r="C8" s="137">
        <f>D8+E8+F8</f>
        <v>32571</v>
      </c>
      <c r="D8" s="138">
        <v>17878</v>
      </c>
      <c r="E8" s="138">
        <v>5455</v>
      </c>
      <c r="F8" s="138">
        <v>9238</v>
      </c>
      <c r="G8" s="138">
        <v>24</v>
      </c>
      <c r="H8" s="138">
        <v>11716</v>
      </c>
      <c r="I8" s="137">
        <v>4984</v>
      </c>
      <c r="J8" s="138">
        <v>11</v>
      </c>
      <c r="K8" s="138">
        <v>5</v>
      </c>
      <c r="L8" s="138"/>
      <c r="M8" s="138"/>
      <c r="N8" s="139">
        <v>3.5</v>
      </c>
    </row>
  </sheetData>
  <sheetProtection/>
  <mergeCells count="11">
    <mergeCell ref="H4:H5"/>
    <mergeCell ref="I4:I5"/>
    <mergeCell ref="J4:J5"/>
    <mergeCell ref="L4:L5"/>
    <mergeCell ref="G4:G5"/>
    <mergeCell ref="M4:M5"/>
    <mergeCell ref="A4:A5"/>
    <mergeCell ref="B4:B5"/>
    <mergeCell ref="C4:C5"/>
    <mergeCell ref="D4:F4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1"/>
  <sheetViews>
    <sheetView tabSelected="1" zoomScalePageLayoutView="0" workbookViewId="0" topLeftCell="B1">
      <selection activeCell="N37" sqref="N37"/>
    </sheetView>
  </sheetViews>
  <sheetFormatPr defaultColWidth="9.140625" defaultRowHeight="15"/>
  <cols>
    <col min="1" max="1" width="4.140625" style="0" customWidth="1"/>
    <col min="2" max="2" width="45.00390625" style="0" customWidth="1"/>
  </cols>
  <sheetData>
    <row r="2" spans="1:10" ht="15">
      <c r="A2" s="3"/>
      <c r="B2" s="4" t="s">
        <v>37</v>
      </c>
      <c r="C2" s="5"/>
      <c r="D2" s="5"/>
      <c r="E2" s="3"/>
      <c r="F2" s="3"/>
      <c r="G2" s="3"/>
      <c r="H2" s="3"/>
      <c r="I2" s="3"/>
      <c r="J2" s="3"/>
    </row>
    <row r="3" spans="1:10" ht="15">
      <c r="A3" s="3"/>
      <c r="B3" s="6" t="s">
        <v>38</v>
      </c>
      <c r="C3" s="3"/>
      <c r="D3" s="4" t="s">
        <v>251</v>
      </c>
      <c r="E3" s="5"/>
      <c r="F3" s="5"/>
      <c r="G3" s="3"/>
      <c r="H3" s="3"/>
      <c r="I3" s="3"/>
      <c r="J3" s="3"/>
    </row>
    <row r="4" spans="1:10" ht="15.75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 thickBot="1">
      <c r="A5" s="7" t="s">
        <v>39</v>
      </c>
      <c r="B5" s="312" t="s">
        <v>40</v>
      </c>
      <c r="C5" s="314"/>
      <c r="D5" s="314"/>
      <c r="E5" s="315"/>
      <c r="F5" s="316" t="s">
        <v>41</v>
      </c>
      <c r="G5" s="314"/>
      <c r="H5" s="315"/>
      <c r="I5" s="316" t="s">
        <v>42</v>
      </c>
      <c r="J5" s="315"/>
    </row>
    <row r="6" spans="1:10" ht="15">
      <c r="A6" s="8" t="s">
        <v>43</v>
      </c>
      <c r="B6" s="313"/>
      <c r="C6" s="8" t="s">
        <v>208</v>
      </c>
      <c r="D6" s="313" t="s">
        <v>248</v>
      </c>
      <c r="E6" s="9" t="s">
        <v>248</v>
      </c>
      <c r="F6" s="312" t="s">
        <v>208</v>
      </c>
      <c r="G6" s="312" t="s">
        <v>248</v>
      </c>
      <c r="H6" s="10" t="s">
        <v>248</v>
      </c>
      <c r="I6" s="312" t="s">
        <v>208</v>
      </c>
      <c r="J6" s="312" t="s">
        <v>248</v>
      </c>
    </row>
    <row r="7" spans="1:10" ht="15">
      <c r="A7" s="11"/>
      <c r="B7" s="313"/>
      <c r="C7" s="8"/>
      <c r="D7" s="313"/>
      <c r="E7" s="9" t="s">
        <v>44</v>
      </c>
      <c r="F7" s="313"/>
      <c r="G7" s="313"/>
      <c r="H7" s="9" t="s">
        <v>44</v>
      </c>
      <c r="I7" s="313"/>
      <c r="J7" s="313"/>
    </row>
    <row r="8" spans="1:10" ht="15">
      <c r="A8" s="11"/>
      <c r="B8" s="313"/>
      <c r="C8" s="8"/>
      <c r="D8" s="313"/>
      <c r="E8" s="9" t="s">
        <v>249</v>
      </c>
      <c r="F8" s="313"/>
      <c r="G8" s="313"/>
      <c r="H8" s="9" t="s">
        <v>250</v>
      </c>
      <c r="I8" s="313"/>
      <c r="J8" s="313"/>
    </row>
    <row r="9" spans="1:10" ht="15">
      <c r="A9" s="11"/>
      <c r="B9" s="313"/>
      <c r="C9" s="8"/>
      <c r="D9" s="313"/>
      <c r="E9" s="12"/>
      <c r="F9" s="313"/>
      <c r="G9" s="313"/>
      <c r="H9" s="9"/>
      <c r="I9" s="313"/>
      <c r="J9" s="313"/>
    </row>
    <row r="10" spans="1:10" ht="15">
      <c r="A10" s="13"/>
      <c r="B10" s="78" t="s">
        <v>45</v>
      </c>
      <c r="C10" s="80"/>
      <c r="D10" s="307"/>
      <c r="E10" s="308"/>
      <c r="F10" s="307"/>
      <c r="G10" s="308"/>
      <c r="H10" s="307"/>
      <c r="I10" s="308"/>
      <c r="J10" s="78"/>
    </row>
    <row r="11" spans="1:10" ht="15">
      <c r="A11" s="14"/>
      <c r="B11" s="242" t="s">
        <v>246</v>
      </c>
      <c r="C11" s="243">
        <v>2108</v>
      </c>
      <c r="D11" s="79">
        <v>2085</v>
      </c>
      <c r="E11" s="79">
        <f>D11-C11</f>
        <v>-23</v>
      </c>
      <c r="F11" s="79">
        <v>1336413</v>
      </c>
      <c r="G11" s="79">
        <v>1453588</v>
      </c>
      <c r="H11" s="79">
        <f>G11-F11</f>
        <v>117175</v>
      </c>
      <c r="I11" s="79">
        <v>52.83</v>
      </c>
      <c r="J11" s="79" t="s">
        <v>299</v>
      </c>
    </row>
    <row r="12" spans="1:10" ht="15">
      <c r="A12" s="14"/>
      <c r="B12" s="244" t="s">
        <v>237</v>
      </c>
      <c r="C12" s="79">
        <v>1102</v>
      </c>
      <c r="D12" s="79">
        <v>943</v>
      </c>
      <c r="E12" s="79">
        <f>D12-C12</f>
        <v>-159</v>
      </c>
      <c r="F12" s="79">
        <v>144793</v>
      </c>
      <c r="G12" s="79">
        <v>146604</v>
      </c>
      <c r="H12" s="79">
        <f>G12-F12</f>
        <v>1811</v>
      </c>
      <c r="I12" s="79">
        <v>131.39</v>
      </c>
      <c r="J12" s="79">
        <v>155.46</v>
      </c>
    </row>
    <row r="13" spans="1:10" ht="15.75">
      <c r="A13" s="14"/>
      <c r="B13" s="245" t="s">
        <v>247</v>
      </c>
      <c r="C13" s="243">
        <v>594</v>
      </c>
      <c r="D13" s="79">
        <v>630</v>
      </c>
      <c r="E13" s="79">
        <f>D13-C13</f>
        <v>36</v>
      </c>
      <c r="F13" s="79">
        <v>183768</v>
      </c>
      <c r="G13" s="79">
        <v>191520</v>
      </c>
      <c r="H13" s="79">
        <f>G13-F13</f>
        <v>7752</v>
      </c>
      <c r="I13" s="79">
        <v>304</v>
      </c>
      <c r="J13" s="79">
        <v>304</v>
      </c>
    </row>
    <row r="14" spans="1:22" ht="15">
      <c r="A14" s="14"/>
      <c r="B14" s="244" t="s">
        <v>46</v>
      </c>
      <c r="C14" s="244">
        <v>1230</v>
      </c>
      <c r="D14" s="79">
        <v>1303</v>
      </c>
      <c r="E14" s="79">
        <f>D14-C14</f>
        <v>73</v>
      </c>
      <c r="F14" s="79">
        <v>248534</v>
      </c>
      <c r="G14" s="79">
        <v>229684</v>
      </c>
      <c r="H14" s="79">
        <f>G14-F14</f>
        <v>-18850</v>
      </c>
      <c r="I14" s="79">
        <v>16.83</v>
      </c>
      <c r="J14" s="79">
        <v>14.7</v>
      </c>
      <c r="N14" s="307"/>
      <c r="O14" s="308"/>
      <c r="P14" s="307"/>
      <c r="Q14" s="308"/>
      <c r="R14" s="307"/>
      <c r="S14" s="308"/>
      <c r="T14" s="307"/>
      <c r="U14" s="308"/>
      <c r="V14" s="78"/>
    </row>
    <row r="15" spans="1:10" ht="15">
      <c r="A15" s="14"/>
      <c r="B15" s="244" t="s">
        <v>238</v>
      </c>
      <c r="C15" s="244">
        <v>155</v>
      </c>
      <c r="D15" s="79">
        <v>117</v>
      </c>
      <c r="E15" s="79">
        <f>D15-C15</f>
        <v>-38</v>
      </c>
      <c r="F15" s="79">
        <v>11466</v>
      </c>
      <c r="G15" s="79">
        <v>5366</v>
      </c>
      <c r="H15" s="79">
        <f>G15-F15</f>
        <v>-6100</v>
      </c>
      <c r="I15" s="79">
        <v>73.97</v>
      </c>
      <c r="J15" s="79">
        <v>45.86</v>
      </c>
    </row>
    <row r="16" spans="1:10" ht="15" customHeight="1">
      <c r="A16" s="14"/>
      <c r="B16" s="309" t="s">
        <v>47</v>
      </c>
      <c r="C16" s="310"/>
      <c r="D16" s="310"/>
      <c r="E16" s="310"/>
      <c r="F16" s="310"/>
      <c r="G16" s="310"/>
      <c r="H16" s="310"/>
      <c r="I16" s="310"/>
      <c r="J16" s="311"/>
    </row>
    <row r="17" spans="1:10" ht="15">
      <c r="A17" s="14"/>
      <c r="B17" s="246" t="s">
        <v>48</v>
      </c>
      <c r="C17" s="79">
        <v>1403</v>
      </c>
      <c r="D17" s="79">
        <v>1987</v>
      </c>
      <c r="E17" s="79">
        <v>584</v>
      </c>
      <c r="F17" s="79">
        <v>240245</v>
      </c>
      <c r="G17" s="79">
        <v>339109</v>
      </c>
      <c r="H17" s="79">
        <v>98864</v>
      </c>
      <c r="I17" s="79">
        <v>14</v>
      </c>
      <c r="J17" s="79">
        <v>14</v>
      </c>
    </row>
    <row r="18" spans="1:10" ht="15">
      <c r="A18" s="14"/>
      <c r="B18" s="246" t="s">
        <v>49</v>
      </c>
      <c r="C18" s="79">
        <v>71</v>
      </c>
      <c r="D18" s="79">
        <v>56</v>
      </c>
      <c r="E18" s="79">
        <v>-15</v>
      </c>
      <c r="F18" s="79">
        <v>5396</v>
      </c>
      <c r="G18" s="79">
        <v>4256</v>
      </c>
      <c r="H18" s="79">
        <v>-1140</v>
      </c>
      <c r="I18" s="79">
        <v>76</v>
      </c>
      <c r="J18" s="79">
        <v>76</v>
      </c>
    </row>
    <row r="19" spans="1:10" ht="15">
      <c r="A19" s="14"/>
      <c r="B19" s="246" t="s">
        <v>50</v>
      </c>
      <c r="C19" s="79">
        <v>224</v>
      </c>
      <c r="D19" s="79">
        <v>229</v>
      </c>
      <c r="E19" s="79">
        <v>5</v>
      </c>
      <c r="F19" s="79">
        <v>93632</v>
      </c>
      <c r="G19" s="79">
        <v>95722</v>
      </c>
      <c r="H19" s="79">
        <v>2090</v>
      </c>
      <c r="I19" s="79">
        <v>418</v>
      </c>
      <c r="J19" s="79">
        <v>418</v>
      </c>
    </row>
    <row r="20" spans="1:10" ht="15">
      <c r="A20" s="14"/>
      <c r="B20" s="246" t="s">
        <v>51</v>
      </c>
      <c r="C20" s="79">
        <v>153</v>
      </c>
      <c r="D20" s="79">
        <v>149</v>
      </c>
      <c r="E20" s="79">
        <v>-4</v>
      </c>
      <c r="F20" s="79">
        <v>186952</v>
      </c>
      <c r="G20" s="79">
        <v>176180</v>
      </c>
      <c r="H20" s="79">
        <v>-10772</v>
      </c>
      <c r="I20" s="79">
        <v>102</v>
      </c>
      <c r="J20" s="79">
        <v>99</v>
      </c>
    </row>
    <row r="21" spans="1:10" ht="15">
      <c r="A21" s="14"/>
      <c r="B21" s="246" t="s">
        <v>52</v>
      </c>
      <c r="C21" s="79">
        <v>104</v>
      </c>
      <c r="D21" s="79">
        <v>118</v>
      </c>
      <c r="E21" s="79">
        <v>14</v>
      </c>
      <c r="F21" s="79">
        <v>49828</v>
      </c>
      <c r="G21" s="79">
        <v>155512</v>
      </c>
      <c r="H21" s="79">
        <v>105684</v>
      </c>
      <c r="I21" s="79">
        <v>40</v>
      </c>
      <c r="J21" s="79">
        <v>110</v>
      </c>
    </row>
    <row r="22" spans="1:10" ht="15">
      <c r="A22" s="14"/>
      <c r="B22" s="246" t="s">
        <v>53</v>
      </c>
      <c r="C22" s="79">
        <v>1</v>
      </c>
      <c r="D22" s="79">
        <v>2</v>
      </c>
      <c r="E22" s="79">
        <v>1</v>
      </c>
      <c r="F22" s="79">
        <v>511</v>
      </c>
      <c r="G22" s="79">
        <v>199</v>
      </c>
      <c r="H22" s="79">
        <v>-312</v>
      </c>
      <c r="I22" s="79">
        <v>152</v>
      </c>
      <c r="J22" s="79">
        <v>57</v>
      </c>
    </row>
    <row r="23" spans="1:10" ht="15">
      <c r="A23" s="14"/>
      <c r="B23" s="246" t="s">
        <v>293</v>
      </c>
      <c r="C23" s="79">
        <v>0</v>
      </c>
      <c r="D23" s="79">
        <v>4</v>
      </c>
      <c r="E23" s="79">
        <v>4</v>
      </c>
      <c r="F23" s="79">
        <v>0</v>
      </c>
      <c r="G23" s="79">
        <v>3406</v>
      </c>
      <c r="H23" s="79">
        <v>3406</v>
      </c>
      <c r="I23" s="79">
        <v>0</v>
      </c>
      <c r="J23" s="79">
        <v>228</v>
      </c>
    </row>
    <row r="24" spans="1:10" ht="15">
      <c r="A24" s="14"/>
      <c r="B24" s="246" t="s">
        <v>294</v>
      </c>
      <c r="C24" s="79">
        <v>0</v>
      </c>
      <c r="D24" s="79">
        <v>10</v>
      </c>
      <c r="E24" s="79">
        <v>10</v>
      </c>
      <c r="F24" s="79">
        <v>0</v>
      </c>
      <c r="G24" s="79">
        <v>13472</v>
      </c>
      <c r="H24" s="79">
        <v>13472</v>
      </c>
      <c r="I24" s="79">
        <v>0</v>
      </c>
      <c r="J24" s="79">
        <v>152</v>
      </c>
    </row>
    <row r="25" spans="1:10" ht="15">
      <c r="A25" s="14"/>
      <c r="B25" s="246" t="s">
        <v>54</v>
      </c>
      <c r="C25" s="79">
        <v>15</v>
      </c>
      <c r="D25" s="79">
        <v>20</v>
      </c>
      <c r="E25" s="79">
        <v>5</v>
      </c>
      <c r="F25" s="79">
        <v>30936</v>
      </c>
      <c r="G25" s="79">
        <v>21847</v>
      </c>
      <c r="H25" s="79">
        <v>-9089</v>
      </c>
      <c r="I25" s="79">
        <v>2062</v>
      </c>
      <c r="J25" s="79">
        <v>2062</v>
      </c>
    </row>
    <row r="26" spans="1:10" ht="15">
      <c r="A26" s="14"/>
      <c r="B26" s="246" t="s">
        <v>55</v>
      </c>
      <c r="C26" s="79">
        <v>67</v>
      </c>
      <c r="D26" s="79">
        <v>65</v>
      </c>
      <c r="E26" s="79">
        <v>-2</v>
      </c>
      <c r="F26" s="79">
        <v>7648</v>
      </c>
      <c r="G26" s="79">
        <v>7699</v>
      </c>
      <c r="H26" s="79">
        <v>51</v>
      </c>
      <c r="I26" s="79">
        <v>10</v>
      </c>
      <c r="J26" s="79">
        <v>10</v>
      </c>
    </row>
    <row r="27" spans="1:10" ht="15">
      <c r="A27" s="14"/>
      <c r="B27" s="246" t="s">
        <v>56</v>
      </c>
      <c r="C27" s="79">
        <v>1</v>
      </c>
      <c r="D27" s="79">
        <v>1</v>
      </c>
      <c r="E27" s="79">
        <v>0</v>
      </c>
      <c r="F27" s="79">
        <v>1216</v>
      </c>
      <c r="G27" s="79">
        <v>1216</v>
      </c>
      <c r="H27" s="79">
        <v>0</v>
      </c>
      <c r="I27" s="79">
        <v>1216</v>
      </c>
      <c r="J27" s="79">
        <v>1216</v>
      </c>
    </row>
    <row r="28" spans="1:10" ht="15">
      <c r="A28" s="14"/>
      <c r="B28" s="246" t="s">
        <v>57</v>
      </c>
      <c r="C28" s="79"/>
      <c r="D28" s="79"/>
      <c r="E28" s="79"/>
      <c r="F28" s="79"/>
      <c r="G28" s="79"/>
      <c r="H28" s="79"/>
      <c r="I28" s="79"/>
      <c r="J28" s="79"/>
    </row>
    <row r="29" spans="1:10" ht="15">
      <c r="A29" s="14"/>
      <c r="B29" s="246" t="s">
        <v>58</v>
      </c>
      <c r="C29" s="79">
        <v>2</v>
      </c>
      <c r="D29" s="79">
        <v>0</v>
      </c>
      <c r="E29" s="79">
        <v>-2</v>
      </c>
      <c r="F29" s="79">
        <v>1082</v>
      </c>
      <c r="G29" s="79">
        <v>0</v>
      </c>
      <c r="H29" s="79">
        <v>-1082</v>
      </c>
      <c r="I29" s="79">
        <v>61</v>
      </c>
      <c r="J29" s="79">
        <v>0</v>
      </c>
    </row>
    <row r="30" spans="1:10" ht="15">
      <c r="A30" s="14"/>
      <c r="B30" s="246" t="s">
        <v>59</v>
      </c>
      <c r="C30" s="79">
        <v>3</v>
      </c>
      <c r="D30" s="79">
        <v>2</v>
      </c>
      <c r="E30" s="79">
        <v>-1</v>
      </c>
      <c r="F30" s="79">
        <v>1585</v>
      </c>
      <c r="G30" s="79">
        <v>1145</v>
      </c>
      <c r="H30" s="79">
        <v>-440</v>
      </c>
      <c r="I30" s="79">
        <v>44</v>
      </c>
      <c r="J30" s="79">
        <v>48</v>
      </c>
    </row>
    <row r="31" spans="1:10" ht="15">
      <c r="A31" s="14"/>
      <c r="B31" s="246" t="s">
        <v>60</v>
      </c>
      <c r="C31" s="79">
        <v>483</v>
      </c>
      <c r="D31" s="79">
        <v>500</v>
      </c>
      <c r="E31" s="79">
        <v>17</v>
      </c>
      <c r="F31" s="79">
        <v>964210</v>
      </c>
      <c r="G31" s="79">
        <v>1033800</v>
      </c>
      <c r="H31" s="79">
        <v>69590</v>
      </c>
      <c r="I31" s="79">
        <v>166</v>
      </c>
      <c r="J31" s="79">
        <v>172</v>
      </c>
    </row>
    <row r="32" spans="1:10" ht="15">
      <c r="A32" s="14"/>
      <c r="B32" s="246" t="s">
        <v>61</v>
      </c>
      <c r="C32" s="79">
        <v>164</v>
      </c>
      <c r="D32" s="79">
        <v>156</v>
      </c>
      <c r="E32" s="79">
        <v>-8</v>
      </c>
      <c r="F32" s="79">
        <v>278374</v>
      </c>
      <c r="G32" s="79">
        <v>276624</v>
      </c>
      <c r="H32" s="79">
        <v>-1750</v>
      </c>
      <c r="I32" s="79">
        <v>141</v>
      </c>
      <c r="J32" s="79">
        <v>148</v>
      </c>
    </row>
    <row r="33" spans="1:10" ht="15">
      <c r="A33" s="14"/>
      <c r="B33" s="246" t="s">
        <v>62</v>
      </c>
      <c r="C33" s="79">
        <v>89</v>
      </c>
      <c r="D33" s="79">
        <v>82</v>
      </c>
      <c r="E33" s="79">
        <v>-7</v>
      </c>
      <c r="F33" s="79">
        <v>59664</v>
      </c>
      <c r="G33" s="79">
        <v>55791</v>
      </c>
      <c r="H33" s="79">
        <v>-3873</v>
      </c>
      <c r="I33" s="79">
        <v>56</v>
      </c>
      <c r="J33" s="79">
        <v>57</v>
      </c>
    </row>
    <row r="34" spans="1:10" ht="15">
      <c r="A34" s="14"/>
      <c r="B34" s="246" t="s">
        <v>63</v>
      </c>
      <c r="C34" s="79">
        <v>32</v>
      </c>
      <c r="D34" s="79">
        <v>27</v>
      </c>
      <c r="E34" s="79">
        <v>-5</v>
      </c>
      <c r="F34" s="79">
        <v>61212</v>
      </c>
      <c r="G34" s="79">
        <v>53527</v>
      </c>
      <c r="H34" s="79">
        <v>-7685</v>
      </c>
      <c r="I34" s="79">
        <v>159</v>
      </c>
      <c r="J34" s="79">
        <v>165</v>
      </c>
    </row>
    <row r="35" spans="1:10" ht="15">
      <c r="A35" s="14"/>
      <c r="B35" s="246" t="s">
        <v>295</v>
      </c>
      <c r="C35" s="79">
        <v>4</v>
      </c>
      <c r="D35" s="79">
        <v>4</v>
      </c>
      <c r="E35" s="79">
        <v>0</v>
      </c>
      <c r="F35" s="79">
        <v>9378</v>
      </c>
      <c r="G35" s="79">
        <v>8064</v>
      </c>
      <c r="H35" s="79">
        <v>-1314</v>
      </c>
      <c r="I35" s="79">
        <v>195</v>
      </c>
      <c r="J35" s="79">
        <v>168</v>
      </c>
    </row>
    <row r="36" spans="1:10" ht="15">
      <c r="A36" s="14"/>
      <c r="B36" s="246" t="s">
        <v>296</v>
      </c>
      <c r="C36" s="79">
        <v>146</v>
      </c>
      <c r="D36" s="79">
        <v>120</v>
      </c>
      <c r="E36" s="79">
        <v>-26</v>
      </c>
      <c r="F36" s="79">
        <v>142611</v>
      </c>
      <c r="G36" s="79">
        <v>149522</v>
      </c>
      <c r="H36" s="79">
        <v>6911</v>
      </c>
      <c r="I36" s="79">
        <v>81</v>
      </c>
      <c r="J36" s="79">
        <v>104</v>
      </c>
    </row>
    <row r="37" spans="1:10" ht="15">
      <c r="A37" s="14"/>
      <c r="B37" s="246" t="s">
        <v>297</v>
      </c>
      <c r="C37" s="79">
        <v>650</v>
      </c>
      <c r="D37" s="79">
        <v>623</v>
      </c>
      <c r="E37" s="79">
        <v>-27</v>
      </c>
      <c r="F37" s="79">
        <v>2178555</v>
      </c>
      <c r="G37" s="79">
        <v>2189955</v>
      </c>
      <c r="H37" s="79">
        <v>11400</v>
      </c>
      <c r="I37" s="79">
        <v>279</v>
      </c>
      <c r="J37" s="79">
        <v>293</v>
      </c>
    </row>
    <row r="38" spans="1:10" ht="21.75" customHeight="1">
      <c r="A38" s="14"/>
      <c r="B38" s="246" t="s">
        <v>298</v>
      </c>
      <c r="C38" s="79">
        <v>788</v>
      </c>
      <c r="D38" s="79">
        <v>768</v>
      </c>
      <c r="E38" s="79">
        <v>-20</v>
      </c>
      <c r="F38" s="79">
        <v>634384</v>
      </c>
      <c r="G38" s="79">
        <v>674998</v>
      </c>
      <c r="H38" s="79">
        <v>40614</v>
      </c>
      <c r="I38" s="79">
        <v>67</v>
      </c>
      <c r="J38" s="79">
        <v>73</v>
      </c>
    </row>
    <row r="39" spans="1:10" ht="15">
      <c r="A39" s="14"/>
      <c r="B39" s="246" t="s">
        <v>64</v>
      </c>
      <c r="C39" s="79">
        <v>1</v>
      </c>
      <c r="D39" s="79">
        <v>0</v>
      </c>
      <c r="E39" s="79">
        <v>-1</v>
      </c>
      <c r="F39" s="79">
        <v>84</v>
      </c>
      <c r="G39" s="79">
        <v>0</v>
      </c>
      <c r="H39" s="79">
        <v>-84</v>
      </c>
      <c r="I39" s="79">
        <v>8</v>
      </c>
      <c r="J39" s="79">
        <v>0</v>
      </c>
    </row>
    <row r="40" spans="2:10" ht="15">
      <c r="B40" s="79" t="s">
        <v>65</v>
      </c>
      <c r="C40" s="79">
        <v>3</v>
      </c>
      <c r="D40" s="79">
        <v>0</v>
      </c>
      <c r="E40" s="79">
        <v>-3</v>
      </c>
      <c r="F40" s="79">
        <v>2505</v>
      </c>
      <c r="G40" s="79">
        <v>0</v>
      </c>
      <c r="H40" s="79">
        <v>-2505</v>
      </c>
      <c r="I40" s="79">
        <v>0</v>
      </c>
      <c r="J40" s="79">
        <v>0</v>
      </c>
    </row>
    <row r="41" spans="2:10" ht="15">
      <c r="B41" s="79" t="s">
        <v>66</v>
      </c>
      <c r="C41" s="79">
        <v>2</v>
      </c>
      <c r="D41" s="79">
        <v>0</v>
      </c>
      <c r="E41" s="79">
        <v>-2</v>
      </c>
      <c r="F41" s="79">
        <v>10322</v>
      </c>
      <c r="G41" s="79">
        <v>0</v>
      </c>
      <c r="H41" s="79">
        <v>-10322</v>
      </c>
      <c r="I41" s="79">
        <v>5161</v>
      </c>
      <c r="J41" s="79">
        <v>0</v>
      </c>
    </row>
  </sheetData>
  <sheetProtection/>
  <mergeCells count="17">
    <mergeCell ref="G6:G9"/>
    <mergeCell ref="N14:O14"/>
    <mergeCell ref="P14:Q14"/>
    <mergeCell ref="R14:S14"/>
    <mergeCell ref="T14:U14"/>
    <mergeCell ref="I6:I9"/>
    <mergeCell ref="J6:J9"/>
    <mergeCell ref="D10:E10"/>
    <mergeCell ref="F10:G10"/>
    <mergeCell ref="H10:I10"/>
    <mergeCell ref="B16:J16"/>
    <mergeCell ref="B5:B9"/>
    <mergeCell ref="C5:E5"/>
    <mergeCell ref="F5:H5"/>
    <mergeCell ref="I5:J5"/>
    <mergeCell ref="D6:D9"/>
    <mergeCell ref="F6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3">
      <selection activeCell="O33" sqref="O33"/>
    </sheetView>
  </sheetViews>
  <sheetFormatPr defaultColWidth="9.140625" defaultRowHeight="15"/>
  <cols>
    <col min="1" max="1" width="9.28125" style="0" customWidth="1"/>
    <col min="2" max="2" width="34.140625" style="0" customWidth="1"/>
    <col min="3" max="3" width="14.57421875" style="0" customWidth="1"/>
    <col min="5" max="5" width="15.421875" style="0" customWidth="1"/>
    <col min="8" max="8" width="11.8515625" style="0" customWidth="1"/>
  </cols>
  <sheetData>
    <row r="1" ht="18" customHeight="1"/>
    <row r="2" ht="15.75">
      <c r="B2" s="16"/>
    </row>
    <row r="3" ht="15.75">
      <c r="B3" s="16" t="s">
        <v>252</v>
      </c>
    </row>
    <row r="4" ht="16.5" thickBot="1">
      <c r="B4" s="15"/>
    </row>
    <row r="5" spans="2:3" ht="18" customHeight="1" thickBot="1">
      <c r="B5" s="17" t="s">
        <v>206</v>
      </c>
      <c r="C5" s="17" t="s">
        <v>253</v>
      </c>
    </row>
    <row r="6" spans="2:4" ht="16.5" thickBot="1">
      <c r="B6" s="18">
        <v>4852</v>
      </c>
      <c r="C6" s="241">
        <v>4690</v>
      </c>
      <c r="D6">
        <f>C6-B6</f>
        <v>-162</v>
      </c>
    </row>
    <row r="7" ht="15.75">
      <c r="B7" s="16"/>
    </row>
    <row r="8" ht="15.75">
      <c r="B8" s="16"/>
    </row>
    <row r="9" spans="1:4" ht="18.75">
      <c r="A9" s="19"/>
      <c r="B9" s="20" t="s">
        <v>254</v>
      </c>
      <c r="C9" s="19"/>
      <c r="D9" s="19"/>
    </row>
    <row r="10" ht="15.75">
      <c r="B10" s="16"/>
    </row>
    <row r="11" ht="16.5" thickBot="1">
      <c r="B11" s="16"/>
    </row>
    <row r="12" spans="2:5" ht="32.25" thickBot="1">
      <c r="B12" s="21"/>
      <c r="C12" s="26" t="s">
        <v>207</v>
      </c>
      <c r="D12" s="26" t="s">
        <v>255</v>
      </c>
      <c r="E12" s="29" t="s">
        <v>256</v>
      </c>
    </row>
    <row r="13" spans="2:5" ht="31.5" customHeight="1" thickBot="1">
      <c r="B13" s="31" t="s">
        <v>67</v>
      </c>
      <c r="C13" s="83">
        <v>165</v>
      </c>
      <c r="D13" s="83">
        <v>170</v>
      </c>
      <c r="E13" s="33">
        <f>D13-C13</f>
        <v>5</v>
      </c>
    </row>
    <row r="14" spans="2:5" ht="35.25" customHeight="1" thickBot="1">
      <c r="B14" s="27" t="s">
        <v>68</v>
      </c>
      <c r="C14" s="84">
        <v>324</v>
      </c>
      <c r="D14" s="84">
        <v>345</v>
      </c>
      <c r="E14" s="33">
        <f aca="true" t="shared" si="0" ref="E14:E20">D14-C14</f>
        <v>21</v>
      </c>
    </row>
    <row r="15" spans="2:5" ht="31.5" customHeight="1" thickBot="1">
      <c r="B15" s="27" t="s">
        <v>69</v>
      </c>
      <c r="C15" s="84">
        <v>26</v>
      </c>
      <c r="D15" s="84">
        <v>43</v>
      </c>
      <c r="E15" s="33">
        <f t="shared" si="0"/>
        <v>17</v>
      </c>
    </row>
    <row r="16" spans="2:5" ht="18" customHeight="1" thickBot="1">
      <c r="B16" s="27" t="s">
        <v>70</v>
      </c>
      <c r="C16" s="84">
        <v>122</v>
      </c>
      <c r="D16" s="84">
        <v>107</v>
      </c>
      <c r="E16" s="33">
        <f t="shared" si="0"/>
        <v>-15</v>
      </c>
    </row>
    <row r="17" spans="2:5" ht="18" customHeight="1" thickBot="1">
      <c r="B17" s="27" t="s">
        <v>71</v>
      </c>
      <c r="C17" s="84">
        <v>52</v>
      </c>
      <c r="D17" s="84">
        <v>33</v>
      </c>
      <c r="E17" s="33">
        <f t="shared" si="0"/>
        <v>-19</v>
      </c>
    </row>
    <row r="18" spans="2:5" ht="17.25" customHeight="1" thickBot="1">
      <c r="B18" s="27" t="s">
        <v>72</v>
      </c>
      <c r="C18" s="84">
        <v>70</v>
      </c>
      <c r="D18" s="84">
        <v>74</v>
      </c>
      <c r="E18" s="33">
        <f t="shared" si="0"/>
        <v>4</v>
      </c>
    </row>
    <row r="19" spans="2:5" ht="33.75" customHeight="1" thickBot="1">
      <c r="B19" s="27" t="s">
        <v>73</v>
      </c>
      <c r="C19" s="84">
        <v>74</v>
      </c>
      <c r="D19" s="84">
        <v>70</v>
      </c>
      <c r="E19" s="33">
        <f t="shared" si="0"/>
        <v>-4</v>
      </c>
    </row>
    <row r="20" spans="2:5" ht="34.5" customHeight="1" thickBot="1">
      <c r="B20" s="28" t="s">
        <v>74</v>
      </c>
      <c r="C20" s="85">
        <v>37</v>
      </c>
      <c r="D20" s="85">
        <v>27</v>
      </c>
      <c r="E20" s="33">
        <f t="shared" si="0"/>
        <v>-10</v>
      </c>
    </row>
    <row r="21" spans="2:4" ht="15.75">
      <c r="B21" s="16"/>
      <c r="D21" s="2"/>
    </row>
    <row r="22" ht="15.75">
      <c r="B22" s="16"/>
    </row>
    <row r="23" ht="18.75">
      <c r="B23" s="20" t="s">
        <v>257</v>
      </c>
    </row>
    <row r="24" ht="16.5" thickBot="1">
      <c r="B24" s="16"/>
    </row>
    <row r="25" spans="2:8" ht="15.75">
      <c r="B25" s="31"/>
      <c r="C25" s="317" t="s">
        <v>86</v>
      </c>
      <c r="D25" s="318"/>
      <c r="E25" s="317" t="s">
        <v>75</v>
      </c>
      <c r="F25" s="318"/>
      <c r="G25" s="319" t="s">
        <v>258</v>
      </c>
      <c r="H25" s="320"/>
    </row>
    <row r="26" spans="2:8" ht="16.5" thickBot="1">
      <c r="B26" s="28"/>
      <c r="C26" s="23">
        <v>2016</v>
      </c>
      <c r="D26" s="23">
        <v>2017</v>
      </c>
      <c r="E26" s="23">
        <v>2016</v>
      </c>
      <c r="F26" s="23">
        <v>2017</v>
      </c>
      <c r="G26" s="32" t="s">
        <v>87</v>
      </c>
      <c r="H26" s="24" t="s">
        <v>88</v>
      </c>
    </row>
    <row r="27" spans="2:8" ht="16.5" customHeight="1">
      <c r="B27" s="25" t="s">
        <v>76</v>
      </c>
      <c r="C27" s="81">
        <v>39</v>
      </c>
      <c r="D27" s="81">
        <v>51</v>
      </c>
      <c r="E27" s="81">
        <v>51</v>
      </c>
      <c r="F27" s="81">
        <v>102</v>
      </c>
      <c r="G27" s="30">
        <f>D27-C27</f>
        <v>12</v>
      </c>
      <c r="H27" s="30">
        <f>F27-E27</f>
        <v>51</v>
      </c>
    </row>
    <row r="28" spans="2:8" ht="15.75" customHeight="1">
      <c r="B28" s="22" t="s">
        <v>77</v>
      </c>
      <c r="C28" s="82">
        <v>21</v>
      </c>
      <c r="D28" s="82">
        <v>16</v>
      </c>
      <c r="E28" s="82">
        <v>36</v>
      </c>
      <c r="F28" s="82">
        <v>33</v>
      </c>
      <c r="G28" s="30">
        <f aca="true" t="shared" si="1" ref="G28:G36">D28-C28</f>
        <v>-5</v>
      </c>
      <c r="H28" s="30">
        <f aca="true" t="shared" si="2" ref="H28:H36">F28-E28</f>
        <v>-3</v>
      </c>
    </row>
    <row r="29" spans="2:8" ht="15.75" customHeight="1">
      <c r="B29" s="22" t="s">
        <v>78</v>
      </c>
      <c r="C29" s="82">
        <v>17</v>
      </c>
      <c r="D29" s="82">
        <v>19</v>
      </c>
      <c r="E29" s="82">
        <v>31</v>
      </c>
      <c r="F29" s="82">
        <v>38</v>
      </c>
      <c r="G29" s="30">
        <f t="shared" si="1"/>
        <v>2</v>
      </c>
      <c r="H29" s="30">
        <f t="shared" si="2"/>
        <v>7</v>
      </c>
    </row>
    <row r="30" spans="2:8" ht="15" customHeight="1">
      <c r="B30" s="22" t="s">
        <v>79</v>
      </c>
      <c r="C30" s="82">
        <v>21</v>
      </c>
      <c r="D30" s="82">
        <v>24</v>
      </c>
      <c r="E30" s="82">
        <v>37</v>
      </c>
      <c r="F30" s="82">
        <v>48</v>
      </c>
      <c r="G30" s="30">
        <f t="shared" si="1"/>
        <v>3</v>
      </c>
      <c r="H30" s="30">
        <f t="shared" si="2"/>
        <v>11</v>
      </c>
    </row>
    <row r="31" spans="2:8" ht="15" customHeight="1">
      <c r="B31" s="22" t="s">
        <v>80</v>
      </c>
      <c r="C31" s="82">
        <v>21</v>
      </c>
      <c r="D31" s="82">
        <v>18</v>
      </c>
      <c r="E31" s="82">
        <v>56</v>
      </c>
      <c r="F31" s="82">
        <v>47</v>
      </c>
      <c r="G31" s="30">
        <f t="shared" si="1"/>
        <v>-3</v>
      </c>
      <c r="H31" s="30">
        <f t="shared" si="2"/>
        <v>-9</v>
      </c>
    </row>
    <row r="32" spans="2:8" ht="18" customHeight="1">
      <c r="B32" s="22" t="s">
        <v>81</v>
      </c>
      <c r="C32" s="82">
        <v>11</v>
      </c>
      <c r="D32" s="82">
        <v>11</v>
      </c>
      <c r="E32" s="82">
        <v>29</v>
      </c>
      <c r="F32" s="82">
        <v>20</v>
      </c>
      <c r="G32" s="30">
        <f t="shared" si="1"/>
        <v>0</v>
      </c>
      <c r="H32" s="30">
        <f t="shared" si="2"/>
        <v>-9</v>
      </c>
    </row>
    <row r="33" spans="2:8" ht="15" customHeight="1">
      <c r="B33" s="22" t="s">
        <v>82</v>
      </c>
      <c r="C33" s="82">
        <v>3</v>
      </c>
      <c r="D33" s="82">
        <v>3</v>
      </c>
      <c r="E33" s="82">
        <v>11</v>
      </c>
      <c r="F33" s="82">
        <v>11</v>
      </c>
      <c r="G33" s="30">
        <f t="shared" si="1"/>
        <v>0</v>
      </c>
      <c r="H33" s="30">
        <f t="shared" si="2"/>
        <v>0</v>
      </c>
    </row>
    <row r="34" spans="2:8" ht="15.75" customHeight="1">
      <c r="B34" s="22" t="s">
        <v>83</v>
      </c>
      <c r="C34" s="82">
        <v>13</v>
      </c>
      <c r="D34" s="82">
        <v>12</v>
      </c>
      <c r="E34" s="82">
        <v>31</v>
      </c>
      <c r="F34" s="82">
        <v>26</v>
      </c>
      <c r="G34" s="30">
        <f t="shared" si="1"/>
        <v>-1</v>
      </c>
      <c r="H34" s="30">
        <f t="shared" si="2"/>
        <v>-5</v>
      </c>
    </row>
    <row r="35" spans="2:8" ht="15" customHeight="1">
      <c r="B35" s="22" t="s">
        <v>84</v>
      </c>
      <c r="C35" s="82">
        <v>8</v>
      </c>
      <c r="D35" s="82">
        <v>8</v>
      </c>
      <c r="E35" s="82">
        <v>19</v>
      </c>
      <c r="F35" s="82">
        <v>17</v>
      </c>
      <c r="G35" s="30">
        <f t="shared" si="1"/>
        <v>0</v>
      </c>
      <c r="H35" s="30">
        <f t="shared" si="2"/>
        <v>-2</v>
      </c>
    </row>
    <row r="36" spans="2:8" ht="17.25" customHeight="1">
      <c r="B36" s="22" t="s">
        <v>85</v>
      </c>
      <c r="C36" s="82">
        <v>11</v>
      </c>
      <c r="D36" s="82">
        <v>8</v>
      </c>
      <c r="E36" s="82">
        <v>23</v>
      </c>
      <c r="F36" s="82">
        <v>17</v>
      </c>
      <c r="G36" s="30">
        <f t="shared" si="1"/>
        <v>-3</v>
      </c>
      <c r="H36" s="30">
        <f t="shared" si="2"/>
        <v>-6</v>
      </c>
    </row>
    <row r="37" ht="15.75">
      <c r="B37" s="16"/>
    </row>
  </sheetData>
  <sheetProtection/>
  <mergeCells count="3">
    <mergeCell ref="C25:D25"/>
    <mergeCell ref="E25:F25"/>
    <mergeCell ref="G25:H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</dc:creator>
  <cp:keywords/>
  <dc:description/>
  <cp:lastModifiedBy>Jurgita Jurkonyte</cp:lastModifiedBy>
  <cp:lastPrinted>2018-07-10T10:13:57Z</cp:lastPrinted>
  <dcterms:created xsi:type="dcterms:W3CDTF">2016-05-03T07:47:47Z</dcterms:created>
  <dcterms:modified xsi:type="dcterms:W3CDTF">2018-07-20T08:39:07Z</dcterms:modified>
  <cp:category/>
  <cp:version/>
  <cp:contentType/>
  <cp:contentStatus/>
</cp:coreProperties>
</file>