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5" yWindow="465" windowWidth="19440" windowHeight="15600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7" i="1" l="1"/>
  <c r="Y38" i="1"/>
  <c r="Y40" i="1"/>
  <c r="Y41" i="1"/>
  <c r="Y42" i="1"/>
  <c r="Y43" i="1"/>
  <c r="Y28" i="1"/>
  <c r="Y30" i="1"/>
  <c r="Y31" i="1"/>
  <c r="Y32" i="1"/>
  <c r="Y34" i="1"/>
  <c r="Y35" i="1"/>
  <c r="Y36" i="1"/>
  <c r="Y19" i="1"/>
  <c r="Y20" i="1"/>
  <c r="Y21" i="1"/>
  <c r="Y22" i="1"/>
  <c r="Y23" i="1"/>
  <c r="Y24" i="1"/>
  <c r="Y25" i="1"/>
  <c r="Y26" i="1"/>
  <c r="Y27" i="1"/>
  <c r="Y18" i="1"/>
  <c r="Y14" i="1"/>
  <c r="Y15" i="1"/>
  <c r="Y13" i="1"/>
  <c r="Y11" i="1"/>
  <c r="Y16" i="1" l="1"/>
  <c r="V44" i="1"/>
  <c r="X44" i="1"/>
  <c r="V38" i="1"/>
  <c r="X38" i="1"/>
  <c r="Z38" i="1"/>
  <c r="V32" i="1"/>
  <c r="X32" i="1"/>
  <c r="Z32" i="1"/>
  <c r="V28" i="1"/>
  <c r="X28" i="1"/>
  <c r="Z28" i="1"/>
  <c r="W19" i="1"/>
  <c r="W20" i="1"/>
  <c r="W21" i="1"/>
  <c r="W22" i="1"/>
  <c r="W23" i="1"/>
  <c r="W24" i="1"/>
  <c r="W25" i="1"/>
  <c r="W26" i="1"/>
  <c r="W27" i="1"/>
  <c r="W30" i="1"/>
  <c r="W31" i="1"/>
  <c r="W34" i="1"/>
  <c r="W35" i="1"/>
  <c r="W36" i="1"/>
  <c r="W37" i="1"/>
  <c r="W40" i="1"/>
  <c r="W41" i="1"/>
  <c r="W42" i="1"/>
  <c r="W43" i="1"/>
  <c r="W18" i="1"/>
  <c r="T45" i="1"/>
  <c r="U45" i="1"/>
  <c r="W13" i="1"/>
  <c r="W14" i="1"/>
  <c r="W15" i="1"/>
  <c r="V16" i="1"/>
  <c r="X16" i="1"/>
  <c r="W5" i="1"/>
  <c r="W6" i="1"/>
  <c r="W7" i="1"/>
  <c r="W8" i="1"/>
  <c r="W9" i="1"/>
  <c r="W10" i="1"/>
  <c r="W4" i="1"/>
  <c r="V11" i="1"/>
  <c r="V45" i="1" l="1"/>
  <c r="R26" i="1"/>
  <c r="Q16" i="1"/>
  <c r="P16" i="1"/>
  <c r="T5" i="1"/>
  <c r="T6" i="1"/>
  <c r="T7" i="1"/>
  <c r="T8" i="1"/>
  <c r="T9" i="1"/>
  <c r="T10" i="1"/>
  <c r="T13" i="1"/>
  <c r="T14" i="1"/>
  <c r="T15" i="1"/>
  <c r="T18" i="1"/>
  <c r="T19" i="1"/>
  <c r="T20" i="1"/>
  <c r="T21" i="1"/>
  <c r="T22" i="1"/>
  <c r="T23" i="1"/>
  <c r="T24" i="1"/>
  <c r="T25" i="1"/>
  <c r="T26" i="1"/>
  <c r="T27" i="1"/>
  <c r="T30" i="1"/>
  <c r="T31" i="1"/>
  <c r="T34" i="1"/>
  <c r="T35" i="1"/>
  <c r="T36" i="1"/>
  <c r="T37" i="1"/>
  <c r="T40" i="1"/>
  <c r="T41" i="1"/>
  <c r="T42" i="1"/>
  <c r="T43" i="1"/>
  <c r="T4" i="1"/>
  <c r="R43" i="1"/>
  <c r="R40" i="1"/>
  <c r="R41" i="1"/>
  <c r="R42" i="1"/>
  <c r="S44" i="1"/>
  <c r="R37" i="1"/>
  <c r="R36" i="1"/>
  <c r="R34" i="1"/>
  <c r="R35" i="1"/>
  <c r="S38" i="1"/>
  <c r="R31" i="1"/>
  <c r="R30" i="1"/>
  <c r="R27" i="1"/>
  <c r="R25" i="1"/>
  <c r="R24" i="1"/>
  <c r="R23" i="1"/>
  <c r="R22" i="1"/>
  <c r="R18" i="1"/>
  <c r="R19" i="1"/>
  <c r="R20" i="1"/>
  <c r="R21" i="1"/>
  <c r="R14" i="1"/>
  <c r="R16" i="1" s="1"/>
  <c r="R15" i="1"/>
  <c r="R13" i="1"/>
  <c r="P11" i="1"/>
  <c r="Q11" i="1"/>
  <c r="R5" i="1"/>
  <c r="R6" i="1"/>
  <c r="R7" i="1"/>
  <c r="R8" i="1"/>
  <c r="R9" i="1"/>
  <c r="R10" i="1"/>
  <c r="R4" i="1"/>
  <c r="P44" i="1"/>
  <c r="Q44" i="1"/>
  <c r="P38" i="1"/>
  <c r="Q38" i="1"/>
  <c r="P32" i="1"/>
  <c r="Q32" i="1"/>
  <c r="S32" i="1"/>
  <c r="P28" i="1"/>
  <c r="Q28" i="1"/>
  <c r="S28" i="1"/>
  <c r="P45" i="1" l="1"/>
  <c r="R44" i="1"/>
  <c r="R38" i="1"/>
  <c r="R32" i="1"/>
  <c r="R28" i="1"/>
  <c r="R11" i="1"/>
  <c r="Q45" i="1"/>
  <c r="S16" i="1"/>
  <c r="S11" i="1"/>
  <c r="O44" i="1"/>
  <c r="O38" i="1"/>
  <c r="O32" i="1"/>
  <c r="O28" i="1"/>
  <c r="O16" i="1"/>
  <c r="O11" i="1"/>
  <c r="F44" i="1"/>
  <c r="G44" i="1"/>
  <c r="H44" i="1"/>
  <c r="I44" i="1"/>
  <c r="J44" i="1"/>
  <c r="K44" i="1"/>
  <c r="L44" i="1"/>
  <c r="M44" i="1"/>
  <c r="N44" i="1"/>
  <c r="F38" i="1"/>
  <c r="G38" i="1"/>
  <c r="H38" i="1"/>
  <c r="I38" i="1"/>
  <c r="J38" i="1"/>
  <c r="K38" i="1"/>
  <c r="L38" i="1"/>
  <c r="M38" i="1"/>
  <c r="N38" i="1"/>
  <c r="F32" i="1"/>
  <c r="G32" i="1"/>
  <c r="H32" i="1"/>
  <c r="I32" i="1"/>
  <c r="J32" i="1"/>
  <c r="K32" i="1"/>
  <c r="L32" i="1"/>
  <c r="M32" i="1"/>
  <c r="N32" i="1"/>
  <c r="F28" i="1"/>
  <c r="G28" i="1"/>
  <c r="H28" i="1"/>
  <c r="I28" i="1"/>
  <c r="J28" i="1"/>
  <c r="K28" i="1"/>
  <c r="L28" i="1"/>
  <c r="M28" i="1"/>
  <c r="N28" i="1"/>
  <c r="F16" i="1"/>
  <c r="G16" i="1"/>
  <c r="H16" i="1"/>
  <c r="I16" i="1"/>
  <c r="J16" i="1"/>
  <c r="K16" i="1"/>
  <c r="L16" i="1"/>
  <c r="M16" i="1"/>
  <c r="N16" i="1"/>
  <c r="F11" i="1"/>
  <c r="G11" i="1"/>
  <c r="H11" i="1"/>
  <c r="I11" i="1"/>
  <c r="J11" i="1"/>
  <c r="K11" i="1"/>
  <c r="L11" i="1"/>
  <c r="M11" i="1"/>
  <c r="N11" i="1"/>
  <c r="F45" i="1" l="1"/>
  <c r="S45" i="1"/>
  <c r="O45" i="1"/>
  <c r="N45" i="1"/>
  <c r="M45" i="1"/>
  <c r="R45" i="1"/>
  <c r="L45" i="1"/>
  <c r="K45" i="1"/>
  <c r="J45" i="1"/>
  <c r="I45" i="1"/>
  <c r="H45" i="1"/>
  <c r="G45" i="1"/>
  <c r="E38" i="1"/>
  <c r="E11" i="1"/>
  <c r="E16" i="1"/>
  <c r="E28" i="1"/>
  <c r="E32" i="1"/>
  <c r="E44" i="1"/>
  <c r="A45" i="1"/>
  <c r="D44" i="1"/>
  <c r="D38" i="1"/>
  <c r="D32" i="1"/>
  <c r="D28" i="1"/>
  <c r="D16" i="1"/>
  <c r="D11" i="1"/>
  <c r="D45" i="1" l="1"/>
  <c r="E45" i="1"/>
</calcChain>
</file>

<file path=xl/sharedStrings.xml><?xml version="1.0" encoding="utf-8"?>
<sst xmlns="http://schemas.openxmlformats.org/spreadsheetml/2006/main" count="98" uniqueCount="70">
  <si>
    <t>PRT2022</t>
  </si>
  <si>
    <t>Grupė</t>
  </si>
  <si>
    <t>Teikėjas</t>
  </si>
  <si>
    <t>Pavadinimas</t>
  </si>
  <si>
    <t>Prašoma</t>
  </si>
  <si>
    <t>LIETUVOS VALSTYBĖS ATKŪRIMO DIENA</t>
  </si>
  <si>
    <t>LIETUVA – TAI MES ( kovo 11 – oji)</t>
  </si>
  <si>
    <t>GEDULO IR VILTIES DIENA</t>
  </si>
  <si>
    <t>RENGINIAI, SKIRTI LIETUVOS VALSTYBĖS- MINDAUGO KARŪNAVIMO DIENAI</t>
  </si>
  <si>
    <t>ŠVĘSK JONINES ROKIŠKYJE</t>
  </si>
  <si>
    <t>ETNO MISIJA TĘSIASI</t>
  </si>
  <si>
    <t>LAISVĖS GYNĖJŲ DIENA ,,ATMINK, TIKĖK, BRANGINK“</t>
  </si>
  <si>
    <t>Asociacija ,,Rokiškio teatras“</t>
  </si>
  <si>
    <t xml:space="preserve">Renginiai, skirti Matildos Olkinaitės 100-osioms gimimo metinėms </t>
  </si>
  <si>
    <t>Vokalinės grupės  BELLA FA  10 metų jubiliejinis koncertas</t>
  </si>
  <si>
    <t>Rokiškio raj. VVG</t>
  </si>
  <si>
    <t>Bendruomenių sąskrydis ,, Tik kartu mes sėkmingi“ – Panemunėlio krašto kultūros ir istorijos žymenys.</t>
  </si>
  <si>
    <t>Duokiškio kaimo bendruomenė</t>
  </si>
  <si>
    <t>Duokiškio baladės -2022</t>
  </si>
  <si>
    <t>Asociacija ,, Freskos“</t>
  </si>
  <si>
    <t>XV ,, Rokiškio klasikinės muzikos festivalis“</t>
  </si>
  <si>
    <t>Panemunėlio mokykla – daugiafunkcis centras</t>
  </si>
  <si>
    <t>XVII regioninis kaimo mėgėjų teatrų festivalis SEKLYČIA -2022</t>
  </si>
  <si>
    <t>Kamajų bendruomenė</t>
  </si>
  <si>
    <t>Tradicinė bendruomenės šventė KUC KUC KAMAJUOS</t>
  </si>
  <si>
    <t>Rokiškio kultūros centras ( Jūžintai)</t>
  </si>
  <si>
    <t>Tradicinė kraštiečių šventė ,, Šv. Baltramiejaus Gyvųjų Amatų kermošius“</t>
  </si>
  <si>
    <t>Rokiškio krašto muziejus</t>
  </si>
  <si>
    <t>XXI respublikinė medžio drožėjų konkursinė paroda Lionginui Šepkai atminti</t>
  </si>
  <si>
    <t>Rokiškio kultūros centras</t>
  </si>
  <si>
    <t>XXXVIII Lietuvos profesionalių teatrų festivalis VAIDINAME ŽEMDIRBIAMS</t>
  </si>
  <si>
    <t>XXIII tarptautinis vargonų muzikos festivalis čekų muzikui, pedagogui, vargonininkui, Rdolfui Lymanui</t>
  </si>
  <si>
    <t>XXVIII tarptautinis teatrų festivalis ,, INTERRAMPA“</t>
  </si>
  <si>
    <t>Rokiškio rajono savivaldybės Juozo Keliuočio viešoji biblioteka</t>
  </si>
  <si>
    <t>Tradicinė šventė  ŠIRVYNĖ -2022</t>
  </si>
  <si>
    <t>ROKIŠKIO MIESTO 523 GIMTADIENIO ŠVENTĖ</t>
  </si>
  <si>
    <t>Žiemos švenčių renginių ciklas</t>
  </si>
  <si>
    <t>Rokiškio turizmo ir amatų informacijos centras</t>
  </si>
  <si>
    <t>Pažintinis – orientacinis žaidimas ROKITURAS</t>
  </si>
  <si>
    <t>Laibgalių kaimo bendruomenė</t>
  </si>
  <si>
    <t>Rytų Aukštaitijos regiono klojimo mėgėjų teatro festivalis PROVINCIJOS TANGO, skirtas poetės Elenos Mezginaitės atminimui</t>
  </si>
  <si>
    <t>Juodupės miestelio bendruomenė</t>
  </si>
  <si>
    <t>Kalvystės pleneras SUŠVYTO JUODOJI SAULUTĖ  tradicinėje miestelio šventėje ,,Antaninės“</t>
  </si>
  <si>
    <t>Elektroninės muzikos festivalis MEMENTO</t>
  </si>
  <si>
    <t>Konkursinė liaudies meno mugė vaikams ,, Juozuko mugė“</t>
  </si>
  <si>
    <t>Obelių socialinių paslaugų namai</t>
  </si>
  <si>
    <t>Regioninės armonikierių varžytuvės</t>
  </si>
  <si>
    <t>Regioninė liaudiškos muzikos šventė – varžytuvės ,, AIDAI“</t>
  </si>
  <si>
    <t>Regioninės duetų ir tercetų varžytuvės ,,Skambėk, Obelija“</t>
  </si>
  <si>
    <t>Planuojamas biudžetas</t>
  </si>
  <si>
    <t>EN</t>
  </si>
  <si>
    <t>AM</t>
  </si>
  <si>
    <t>ZV</t>
  </si>
  <si>
    <t>LV</t>
  </si>
  <si>
    <t>JK</t>
  </si>
  <si>
    <t>AŽ</t>
  </si>
  <si>
    <t>IM</t>
  </si>
  <si>
    <t>RK</t>
  </si>
  <si>
    <t>VBK</t>
  </si>
  <si>
    <t>VJ</t>
  </si>
  <si>
    <t>JD</t>
  </si>
  <si>
    <t>EM</t>
  </si>
  <si>
    <t>RV</t>
  </si>
  <si>
    <t>!</t>
  </si>
  <si>
    <t>Proc. nuo prašomos sumos</t>
  </si>
  <si>
    <t>Proc. nuo prašomos</t>
  </si>
  <si>
    <t>Alternatyva 1</t>
  </si>
  <si>
    <t>Alternatyva 2</t>
  </si>
  <si>
    <t>Alternatyva 3</t>
  </si>
  <si>
    <t>Bendras KTT vidurkis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</si>
</sst>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C0000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7030A0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i/>
      <sz val="16"/>
      <color theme="1"/>
      <name val="Calibri"/>
      <family val="2"/>
      <charset val="186"/>
      <scheme val="minor"/>
    </font>
    <font>
      <i/>
      <sz val="16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8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3" fillId="11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right" wrapText="1"/>
    </xf>
    <xf numFmtId="0" fontId="3" fillId="10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right" wrapText="1"/>
    </xf>
    <xf numFmtId="0" fontId="8" fillId="6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0" fontId="3" fillId="9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right" wrapText="1"/>
    </xf>
    <xf numFmtId="0" fontId="8" fillId="7" borderId="1" xfId="0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 wrapText="1"/>
    </xf>
    <xf numFmtId="0" fontId="5" fillId="8" borderId="2" xfId="0" applyFont="1" applyFill="1" applyBorder="1" applyAlignment="1">
      <alignment horizontal="right" wrapText="1"/>
    </xf>
    <xf numFmtId="0" fontId="8" fillId="8" borderId="2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1" fillId="12" borderId="1" xfId="0" applyFont="1" applyFill="1" applyBorder="1" applyAlignment="1">
      <alignment horizontal="right" wrapText="1"/>
    </xf>
    <xf numFmtId="1" fontId="11" fillId="12" borderId="1" xfId="0" applyNumberFormat="1" applyFont="1" applyFill="1" applyBorder="1" applyAlignment="1">
      <alignment horizontal="right" wrapText="1"/>
    </xf>
    <xf numFmtId="1" fontId="12" fillId="7" borderId="1" xfId="0" applyNumberFormat="1" applyFont="1" applyFill="1" applyBorder="1" applyAlignment="1">
      <alignment horizontal="right" wrapText="1"/>
    </xf>
    <xf numFmtId="1" fontId="12" fillId="8" borderId="2" xfId="0" applyNumberFormat="1" applyFont="1" applyFill="1" applyBorder="1" applyAlignment="1">
      <alignment horizontal="right" wrapText="1"/>
    </xf>
    <xf numFmtId="1" fontId="11" fillId="12" borderId="5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0" fontId="12" fillId="5" borderId="1" xfId="0" applyFont="1" applyFill="1" applyBorder="1" applyAlignment="1">
      <alignment horizontal="right" wrapText="1"/>
    </xf>
    <xf numFmtId="0" fontId="12" fillId="8" borderId="2" xfId="0" applyFont="1" applyFill="1" applyBorder="1" applyAlignment="1">
      <alignment horizontal="right" wrapText="1"/>
    </xf>
    <xf numFmtId="0" fontId="7" fillId="9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6" fillId="6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right" vertical="center" wrapText="1"/>
    </xf>
    <xf numFmtId="0" fontId="17" fillId="4" borderId="1" xfId="0" applyFont="1" applyFill="1" applyBorder="1" applyAlignment="1">
      <alignment horizontal="right" wrapText="1"/>
    </xf>
    <xf numFmtId="0" fontId="17" fillId="3" borderId="1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0" fontId="17" fillId="6" borderId="1" xfId="0" applyFont="1" applyFill="1" applyBorder="1" applyAlignment="1">
      <alignment horizontal="right" wrapText="1"/>
    </xf>
    <xf numFmtId="0" fontId="17" fillId="5" borderId="1" xfId="0" applyFont="1" applyFill="1" applyBorder="1" applyAlignment="1">
      <alignment horizontal="right" wrapText="1"/>
    </xf>
    <xf numFmtId="0" fontId="17" fillId="7" borderId="1" xfId="0" applyFont="1" applyFill="1" applyBorder="1" applyAlignment="1">
      <alignment horizontal="right" wrapText="1"/>
    </xf>
    <xf numFmtId="0" fontId="17" fillId="8" borderId="2" xfId="0" applyFont="1" applyFill="1" applyBorder="1" applyAlignment="1">
      <alignment horizontal="right" wrapText="1"/>
    </xf>
    <xf numFmtId="0" fontId="18" fillId="0" borderId="6" xfId="0" applyFont="1" applyFill="1" applyBorder="1" applyAlignment="1">
      <alignment horizontal="right" wrapText="1"/>
    </xf>
    <xf numFmtId="0" fontId="19" fillId="4" borderId="1" xfId="0" applyFont="1" applyFill="1" applyBorder="1" applyAlignment="1">
      <alignment horizontal="right" wrapText="1"/>
    </xf>
    <xf numFmtId="0" fontId="19" fillId="2" borderId="1" xfId="0" applyFont="1" applyFill="1" applyBorder="1" applyAlignment="1">
      <alignment horizontal="right" wrapText="1"/>
    </xf>
    <xf numFmtId="0" fontId="19" fillId="5" borderId="1" xfId="0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right" wrapText="1"/>
    </xf>
    <xf numFmtId="0" fontId="19" fillId="7" borderId="1" xfId="0" applyFont="1" applyFill="1" applyBorder="1" applyAlignment="1">
      <alignment horizontal="right" wrapText="1"/>
    </xf>
    <xf numFmtId="0" fontId="19" fillId="8" borderId="2" xfId="0" applyFont="1" applyFill="1" applyBorder="1" applyAlignment="1">
      <alignment horizontal="right" wrapText="1"/>
    </xf>
    <xf numFmtId="0" fontId="19" fillId="0" borderId="4" xfId="0" applyFont="1" applyFill="1" applyBorder="1" applyAlignment="1">
      <alignment horizontal="right" wrapText="1"/>
    </xf>
    <xf numFmtId="0" fontId="12" fillId="6" borderId="1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21" fillId="4" borderId="1" xfId="0" applyFont="1" applyFill="1" applyBorder="1" applyAlignment="1">
      <alignment horizontal="right" wrapText="1"/>
    </xf>
    <xf numFmtId="0" fontId="21" fillId="3" borderId="1" xfId="0" applyFont="1" applyFill="1" applyBorder="1" applyAlignment="1">
      <alignment horizontal="right" wrapText="1"/>
    </xf>
    <xf numFmtId="0" fontId="21" fillId="2" borderId="1" xfId="0" applyFont="1" applyFill="1" applyBorder="1" applyAlignment="1">
      <alignment horizontal="right" wrapText="1"/>
    </xf>
    <xf numFmtId="0" fontId="21" fillId="6" borderId="1" xfId="0" applyFont="1" applyFill="1" applyBorder="1" applyAlignment="1">
      <alignment horizontal="right" wrapText="1"/>
    </xf>
    <xf numFmtId="0" fontId="21" fillId="5" borderId="1" xfId="0" applyFont="1" applyFill="1" applyBorder="1" applyAlignment="1">
      <alignment horizontal="right" wrapText="1"/>
    </xf>
    <xf numFmtId="1" fontId="21" fillId="0" borderId="1" xfId="0" applyNumberFormat="1" applyFont="1" applyBorder="1" applyAlignment="1">
      <alignment horizontal="right" wrapText="1"/>
    </xf>
    <xf numFmtId="1" fontId="21" fillId="7" borderId="1" xfId="0" applyNumberFormat="1" applyFont="1" applyFill="1" applyBorder="1" applyAlignment="1">
      <alignment horizontal="right" wrapText="1"/>
    </xf>
    <xf numFmtId="1" fontId="21" fillId="8" borderId="2" xfId="0" applyNumberFormat="1" applyFont="1" applyFill="1" applyBorder="1" applyAlignment="1">
      <alignment horizontal="right" wrapText="1"/>
    </xf>
    <xf numFmtId="0" fontId="22" fillId="0" borderId="5" xfId="0" applyFont="1" applyFill="1" applyBorder="1" applyAlignment="1">
      <alignment horizontal="right" wrapText="1"/>
    </xf>
    <xf numFmtId="0" fontId="19" fillId="13" borderId="1" xfId="0" applyFont="1" applyFill="1" applyBorder="1" applyAlignment="1">
      <alignment horizontal="right" wrapText="1"/>
    </xf>
    <xf numFmtId="1" fontId="19" fillId="13" borderId="1" xfId="0" applyNumberFormat="1" applyFont="1" applyFill="1" applyBorder="1" applyAlignment="1">
      <alignment horizontal="right" wrapText="1"/>
    </xf>
    <xf numFmtId="0" fontId="19" fillId="13" borderId="2" xfId="0" applyFont="1" applyFill="1" applyBorder="1" applyAlignment="1">
      <alignment horizontal="right" wrapText="1"/>
    </xf>
    <xf numFmtId="0" fontId="19" fillId="13" borderId="5" xfId="0" applyFont="1" applyFill="1" applyBorder="1" applyAlignment="1">
      <alignment horizontal="right" wrapText="1"/>
    </xf>
    <xf numFmtId="0" fontId="12" fillId="13" borderId="1" xfId="0" applyFont="1" applyFill="1" applyBorder="1" applyAlignment="1">
      <alignment horizontal="right" wrapText="1"/>
    </xf>
    <xf numFmtId="1" fontId="16" fillId="2" borderId="1" xfId="0" applyNumberFormat="1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right" wrapText="1"/>
    </xf>
    <xf numFmtId="1" fontId="12" fillId="6" borderId="1" xfId="0" applyNumberFormat="1" applyFont="1" applyFill="1" applyBorder="1" applyAlignment="1">
      <alignment horizontal="right" wrapText="1"/>
    </xf>
    <xf numFmtId="0" fontId="12" fillId="6" borderId="2" xfId="0" applyFont="1" applyFill="1" applyBorder="1" applyAlignment="1">
      <alignment horizontal="right" wrapText="1"/>
    </xf>
    <xf numFmtId="0" fontId="13" fillId="6" borderId="5" xfId="0" applyFont="1" applyFill="1" applyBorder="1" applyAlignment="1">
      <alignment horizontal="right" wrapText="1"/>
    </xf>
    <xf numFmtId="0" fontId="10" fillId="6" borderId="3" xfId="0" applyFont="1" applyFill="1" applyBorder="1" applyAlignment="1">
      <alignment horizontal="right" wrapText="1"/>
    </xf>
    <xf numFmtId="0" fontId="17" fillId="6" borderId="3" xfId="0" applyFont="1" applyFill="1" applyBorder="1" applyAlignment="1">
      <alignment horizontal="right" wrapText="1"/>
    </xf>
    <xf numFmtId="0" fontId="21" fillId="6" borderId="3" xfId="0" applyFont="1" applyFill="1" applyBorder="1" applyAlignment="1">
      <alignment horizontal="right" wrapText="1"/>
    </xf>
    <xf numFmtId="0" fontId="3" fillId="6" borderId="3" xfId="0" applyFont="1" applyFill="1" applyBorder="1" applyAlignment="1">
      <alignment horizontal="right" wrapText="1"/>
    </xf>
    <xf numFmtId="0" fontId="11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right" wrapText="1"/>
    </xf>
    <xf numFmtId="0" fontId="4" fillId="6" borderId="1" xfId="0" applyFont="1" applyFill="1" applyBorder="1" applyAlignment="1">
      <alignment horizontal="right" wrapText="1"/>
    </xf>
    <xf numFmtId="1" fontId="19" fillId="5" borderId="1" xfId="0" applyNumberFormat="1" applyFont="1" applyFill="1" applyBorder="1" applyAlignment="1">
      <alignment horizontal="right" wrapText="1"/>
    </xf>
    <xf numFmtId="0" fontId="19" fillId="5" borderId="2" xfId="0" applyFont="1" applyFill="1" applyBorder="1" applyAlignment="1">
      <alignment horizontal="right" wrapText="1"/>
    </xf>
    <xf numFmtId="0" fontId="19" fillId="5" borderId="5" xfId="0" applyFont="1" applyFill="1" applyBorder="1" applyAlignment="1">
      <alignment horizontal="right" wrapText="1"/>
    </xf>
    <xf numFmtId="0" fontId="23" fillId="14" borderId="1" xfId="0" applyFont="1" applyFill="1" applyBorder="1" applyAlignment="1">
      <alignment horizontal="right" wrapText="1"/>
    </xf>
    <xf numFmtId="1" fontId="23" fillId="14" borderId="1" xfId="0" applyNumberFormat="1" applyFont="1" applyFill="1" applyBorder="1" applyAlignment="1">
      <alignment horizontal="right" wrapText="1"/>
    </xf>
    <xf numFmtId="0" fontId="15" fillId="14" borderId="1" xfId="0" applyFont="1" applyFill="1" applyBorder="1" applyAlignment="1">
      <alignment horizontal="right" wrapText="1"/>
    </xf>
    <xf numFmtId="1" fontId="15" fillId="14" borderId="1" xfId="0" applyNumberFormat="1" applyFont="1" applyFill="1" applyBorder="1" applyAlignment="1">
      <alignment horizontal="right" wrapText="1"/>
    </xf>
    <xf numFmtId="0" fontId="15" fillId="14" borderId="2" xfId="0" applyFont="1" applyFill="1" applyBorder="1" applyAlignment="1">
      <alignment horizontal="right" wrapText="1"/>
    </xf>
    <xf numFmtId="1" fontId="23" fillId="6" borderId="1" xfId="0" applyNumberFormat="1" applyFont="1" applyFill="1" applyBorder="1" applyAlignment="1">
      <alignment horizontal="right" wrapText="1"/>
    </xf>
    <xf numFmtId="0" fontId="23" fillId="6" borderId="1" xfId="0" applyFont="1" applyFill="1" applyBorder="1" applyAlignment="1">
      <alignment horizontal="right" wrapText="1"/>
    </xf>
    <xf numFmtId="0" fontId="23" fillId="2" borderId="1" xfId="0" applyFont="1" applyFill="1" applyBorder="1" applyAlignment="1">
      <alignment horizontal="right" wrapText="1"/>
    </xf>
    <xf numFmtId="1" fontId="23" fillId="2" borderId="1" xfId="0" applyNumberFormat="1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right" wrapText="1"/>
    </xf>
    <xf numFmtId="0" fontId="20" fillId="2" borderId="5" xfId="0" applyFont="1" applyFill="1" applyBorder="1" applyAlignment="1">
      <alignment horizontal="right" wrapText="1"/>
    </xf>
    <xf numFmtId="1" fontId="16" fillId="0" borderId="1" xfId="0" applyNumberFormat="1" applyFont="1" applyBorder="1" applyAlignment="1">
      <alignment horizontal="right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EFF89A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tabSelected="1" zoomScale="90" zoomScaleNormal="90" workbookViewId="0">
      <selection activeCell="AF42" sqref="AF42"/>
    </sheetView>
  </sheetViews>
  <sheetFormatPr defaultColWidth="8.85546875" defaultRowHeight="21" x14ac:dyDescent="0.35"/>
  <cols>
    <col min="1" max="1" width="9.42578125" style="5" customWidth="1"/>
    <col min="2" max="2" width="11.28515625" style="2" customWidth="1"/>
    <col min="3" max="3" width="25.7109375" style="44" customWidth="1"/>
    <col min="4" max="4" width="14.7109375" style="63" customWidth="1"/>
    <col min="5" max="5" width="7.28515625" style="1" hidden="1" customWidth="1"/>
    <col min="6" max="6" width="7.7109375" style="1" hidden="1" customWidth="1"/>
    <col min="7" max="7" width="7.42578125" style="1" hidden="1" customWidth="1"/>
    <col min="8" max="8" width="7.85546875" style="1" hidden="1" customWidth="1"/>
    <col min="9" max="9" width="7.28515625" style="1" hidden="1" customWidth="1"/>
    <col min="10" max="10" width="7.42578125" style="1" hidden="1" customWidth="1"/>
    <col min="11" max="11" width="7.140625" style="1" hidden="1" customWidth="1"/>
    <col min="12" max="12" width="8.85546875" style="1" hidden="1" customWidth="1"/>
    <col min="13" max="13" width="7.85546875" style="1" hidden="1" customWidth="1"/>
    <col min="14" max="14" width="8.28515625" style="1" hidden="1" customWidth="1"/>
    <col min="15" max="15" width="8.140625" style="1" hidden="1" customWidth="1"/>
    <col min="16" max="16" width="8" style="1" hidden="1" customWidth="1"/>
    <col min="17" max="17" width="8.85546875" style="1" hidden="1" customWidth="1"/>
    <col min="18" max="18" width="13.140625" style="27" customWidth="1"/>
    <col min="19" max="19" width="20.85546875" style="37" customWidth="1"/>
    <col min="20" max="20" width="13.42578125" style="101" customWidth="1"/>
    <col min="21" max="21" width="4.42578125" style="42" customWidth="1"/>
    <col min="22" max="22" width="20.140625" style="78" customWidth="1"/>
    <col min="23" max="23" width="14" style="94" customWidth="1"/>
    <col min="24" max="24" width="12.85546875" style="41" customWidth="1"/>
    <col min="25" max="25" width="14.42578125" style="41" customWidth="1"/>
    <col min="26" max="16384" width="8.85546875" style="1"/>
  </cols>
  <sheetData>
    <row r="1" spans="1:26" ht="6.75" customHeight="1" x14ac:dyDescent="0.25"/>
    <row r="2" spans="1:26" ht="51.75" customHeight="1" x14ac:dyDescent="0.35">
      <c r="A2" s="39" t="s">
        <v>49</v>
      </c>
      <c r="B2" s="2" t="s">
        <v>0</v>
      </c>
      <c r="D2" s="64"/>
      <c r="E2" s="26" t="s">
        <v>56</v>
      </c>
      <c r="F2" s="26" t="s">
        <v>55</v>
      </c>
      <c r="G2" s="26" t="s">
        <v>54</v>
      </c>
      <c r="H2" s="26" t="s">
        <v>53</v>
      </c>
      <c r="I2" s="26" t="s">
        <v>52</v>
      </c>
      <c r="J2" s="26" t="s">
        <v>51</v>
      </c>
      <c r="K2" s="26" t="s">
        <v>50</v>
      </c>
      <c r="L2" s="26" t="s">
        <v>57</v>
      </c>
      <c r="M2" s="26" t="s">
        <v>58</v>
      </c>
      <c r="N2" s="26" t="s">
        <v>59</v>
      </c>
      <c r="O2" s="26" t="s">
        <v>60</v>
      </c>
      <c r="P2" s="26" t="s">
        <v>61</v>
      </c>
      <c r="Q2" s="26" t="s">
        <v>62</v>
      </c>
    </row>
    <row r="3" spans="1:26" s="4" customFormat="1" ht="58.5" customHeight="1" x14ac:dyDescent="0.35">
      <c r="A3" s="3" t="s">
        <v>1</v>
      </c>
      <c r="B3" s="2" t="s">
        <v>2</v>
      </c>
      <c r="C3" s="44" t="s">
        <v>3</v>
      </c>
      <c r="D3" s="63" t="s">
        <v>4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27" t="s">
        <v>69</v>
      </c>
      <c r="S3" s="37" t="s">
        <v>66</v>
      </c>
      <c r="T3" s="101" t="s">
        <v>64</v>
      </c>
      <c r="U3" s="42"/>
      <c r="V3" s="78" t="s">
        <v>67</v>
      </c>
      <c r="W3" s="94" t="s">
        <v>64</v>
      </c>
      <c r="X3" s="41" t="s">
        <v>68</v>
      </c>
      <c r="Y3" s="41" t="s">
        <v>65</v>
      </c>
      <c r="Z3" s="40"/>
    </row>
    <row r="4" spans="1:26" ht="47.25" x14ac:dyDescent="0.35">
      <c r="A4" s="5">
        <v>1</v>
      </c>
      <c r="B4" s="2" t="s">
        <v>29</v>
      </c>
      <c r="C4" s="45" t="s">
        <v>11</v>
      </c>
      <c r="D4" s="63">
        <v>1500</v>
      </c>
      <c r="E4" s="1">
        <v>800</v>
      </c>
      <c r="F4" s="1">
        <v>800</v>
      </c>
      <c r="G4" s="1">
        <v>600</v>
      </c>
      <c r="H4" s="1">
        <v>500</v>
      </c>
      <c r="I4" s="1">
        <v>1000</v>
      </c>
      <c r="J4" s="1">
        <v>0</v>
      </c>
      <c r="K4" s="1">
        <v>800</v>
      </c>
      <c r="L4" s="1">
        <v>1000</v>
      </c>
      <c r="M4" s="6">
        <v>0</v>
      </c>
      <c r="N4" s="1">
        <v>800</v>
      </c>
      <c r="O4" s="1">
        <v>800</v>
      </c>
      <c r="P4" s="1">
        <v>800</v>
      </c>
      <c r="Q4" s="1">
        <v>800</v>
      </c>
      <c r="R4" s="28">
        <f>(E4+F4+G4+H4+I4+J4+K4+L4+M4+N4+O4+P4+Q4)/12</f>
        <v>725</v>
      </c>
      <c r="S4" s="37">
        <v>725</v>
      </c>
      <c r="T4" s="102">
        <f>(S4*100)/D4</f>
        <v>48.333333333333336</v>
      </c>
      <c r="V4" s="78">
        <v>850</v>
      </c>
      <c r="W4" s="95">
        <f>(V4*100)/D4</f>
        <v>56.666666666666664</v>
      </c>
    </row>
    <row r="5" spans="1:26" ht="40.5" x14ac:dyDescent="0.35">
      <c r="A5" s="5">
        <v>1</v>
      </c>
      <c r="B5" s="2" t="s">
        <v>29</v>
      </c>
      <c r="C5" s="44" t="s">
        <v>5</v>
      </c>
      <c r="D5" s="63">
        <v>3000</v>
      </c>
      <c r="E5" s="1">
        <v>1700</v>
      </c>
      <c r="F5" s="1">
        <v>1500</v>
      </c>
      <c r="G5" s="1">
        <v>1900</v>
      </c>
      <c r="H5" s="1">
        <v>1400</v>
      </c>
      <c r="I5" s="1">
        <v>1000</v>
      </c>
      <c r="J5" s="1">
        <v>1000</v>
      </c>
      <c r="K5" s="1">
        <v>2000</v>
      </c>
      <c r="L5" s="1">
        <v>1500</v>
      </c>
      <c r="M5" s="6">
        <v>0</v>
      </c>
      <c r="N5" s="1">
        <v>1600</v>
      </c>
      <c r="O5" s="1">
        <v>1700</v>
      </c>
      <c r="P5" s="1">
        <v>1700</v>
      </c>
      <c r="Q5" s="1">
        <v>1000</v>
      </c>
      <c r="R5" s="28">
        <f t="shared" ref="R5:R10" si="0">(E5+F5+G5+H5+I5+J5+K5+L5+M5+N5+O5+P5+Q5)/12</f>
        <v>1500</v>
      </c>
      <c r="S5" s="37">
        <v>1500</v>
      </c>
      <c r="T5" s="102">
        <f t="shared" ref="T5:T43" si="1">(S5*100)/D5</f>
        <v>50</v>
      </c>
      <c r="V5" s="78">
        <v>2000</v>
      </c>
      <c r="W5" s="95">
        <f t="shared" ref="W5:W43" si="2">(V5*100)/D5</f>
        <v>66.666666666666671</v>
      </c>
    </row>
    <row r="6" spans="1:26" ht="40.5" x14ac:dyDescent="0.35">
      <c r="A6" s="5">
        <v>1</v>
      </c>
      <c r="B6" s="2" t="s">
        <v>29</v>
      </c>
      <c r="C6" s="44" t="s">
        <v>6</v>
      </c>
      <c r="D6" s="63">
        <v>3200</v>
      </c>
      <c r="E6" s="1">
        <v>1500</v>
      </c>
      <c r="F6" s="1">
        <v>1700</v>
      </c>
      <c r="G6" s="1">
        <v>1500</v>
      </c>
      <c r="H6" s="1">
        <v>1000</v>
      </c>
      <c r="I6" s="1">
        <v>1000</v>
      </c>
      <c r="J6" s="1">
        <v>1000</v>
      </c>
      <c r="K6" s="1">
        <v>1200</v>
      </c>
      <c r="L6" s="1">
        <v>1300</v>
      </c>
      <c r="M6" s="6">
        <v>0</v>
      </c>
      <c r="N6" s="1">
        <v>1450</v>
      </c>
      <c r="O6" s="1">
        <v>1500</v>
      </c>
      <c r="P6" s="1">
        <v>1500</v>
      </c>
      <c r="Q6" s="1">
        <v>2200</v>
      </c>
      <c r="R6" s="28">
        <f t="shared" si="0"/>
        <v>1404.1666666666667</v>
      </c>
      <c r="S6" s="37">
        <v>1435</v>
      </c>
      <c r="T6" s="102">
        <f t="shared" si="1"/>
        <v>44.84375</v>
      </c>
      <c r="V6" s="78">
        <v>1600</v>
      </c>
      <c r="W6" s="95">
        <f t="shared" si="2"/>
        <v>50</v>
      </c>
    </row>
    <row r="7" spans="1:26" ht="40.5" x14ac:dyDescent="0.35">
      <c r="A7" s="5">
        <v>1</v>
      </c>
      <c r="B7" s="2" t="s">
        <v>29</v>
      </c>
      <c r="C7" s="44" t="s">
        <v>7</v>
      </c>
      <c r="D7" s="63">
        <v>500</v>
      </c>
      <c r="E7" s="1">
        <v>300</v>
      </c>
      <c r="F7" s="1">
        <v>300</v>
      </c>
      <c r="G7" s="1">
        <v>300</v>
      </c>
      <c r="H7" s="1">
        <v>300</v>
      </c>
      <c r="I7" s="1">
        <v>500</v>
      </c>
      <c r="J7" s="1">
        <v>250</v>
      </c>
      <c r="K7" s="1">
        <v>400</v>
      </c>
      <c r="L7" s="1">
        <v>500</v>
      </c>
      <c r="M7" s="6">
        <v>0</v>
      </c>
      <c r="N7" s="1">
        <v>300</v>
      </c>
      <c r="O7" s="1">
        <v>300</v>
      </c>
      <c r="P7" s="1">
        <v>300</v>
      </c>
      <c r="Q7" s="1">
        <v>300</v>
      </c>
      <c r="R7" s="28">
        <f t="shared" si="0"/>
        <v>337.5</v>
      </c>
      <c r="S7" s="37">
        <v>340</v>
      </c>
      <c r="T7" s="102">
        <f t="shared" si="1"/>
        <v>68</v>
      </c>
      <c r="V7" s="78">
        <v>300</v>
      </c>
      <c r="W7" s="95">
        <f t="shared" si="2"/>
        <v>60</v>
      </c>
    </row>
    <row r="8" spans="1:26" ht="64.5" x14ac:dyDescent="0.35">
      <c r="A8" s="5">
        <v>1</v>
      </c>
      <c r="B8" s="2" t="s">
        <v>29</v>
      </c>
      <c r="C8" s="44" t="s">
        <v>8</v>
      </c>
      <c r="D8" s="63">
        <v>5700</v>
      </c>
      <c r="E8" s="1">
        <v>3450</v>
      </c>
      <c r="F8" s="1">
        <v>3450</v>
      </c>
      <c r="G8" s="1">
        <v>3450</v>
      </c>
      <c r="H8" s="1">
        <v>4500</v>
      </c>
      <c r="I8" s="1">
        <v>3750</v>
      </c>
      <c r="J8" s="1">
        <v>3000</v>
      </c>
      <c r="K8" s="1">
        <v>3000</v>
      </c>
      <c r="L8" s="1">
        <v>3450</v>
      </c>
      <c r="M8" s="6">
        <v>0</v>
      </c>
      <c r="N8" s="1">
        <v>3000</v>
      </c>
      <c r="O8" s="1">
        <v>3450</v>
      </c>
      <c r="P8" s="1">
        <v>3450</v>
      </c>
      <c r="Q8" s="1">
        <v>1800</v>
      </c>
      <c r="R8" s="28">
        <f t="shared" si="0"/>
        <v>3312.5</v>
      </c>
      <c r="S8" s="37">
        <v>3315</v>
      </c>
      <c r="T8" s="102">
        <f t="shared" si="1"/>
        <v>58.157894736842103</v>
      </c>
      <c r="V8" s="78">
        <v>3200</v>
      </c>
      <c r="W8" s="95">
        <f t="shared" si="2"/>
        <v>56.140350877192979</v>
      </c>
    </row>
    <row r="9" spans="1:26" ht="40.5" x14ac:dyDescent="0.35">
      <c r="A9" s="5">
        <v>1</v>
      </c>
      <c r="B9" s="2" t="s">
        <v>29</v>
      </c>
      <c r="C9" s="44" t="s">
        <v>9</v>
      </c>
      <c r="D9" s="63">
        <v>3800</v>
      </c>
      <c r="E9" s="1">
        <v>2000</v>
      </c>
      <c r="F9" s="1">
        <v>2000</v>
      </c>
      <c r="G9" s="1">
        <v>2000</v>
      </c>
      <c r="H9" s="1">
        <v>2000</v>
      </c>
      <c r="I9" s="1">
        <v>1500</v>
      </c>
      <c r="J9" s="1">
        <v>1500</v>
      </c>
      <c r="K9" s="1">
        <v>1500</v>
      </c>
      <c r="L9" s="1">
        <v>2000</v>
      </c>
      <c r="M9" s="6">
        <v>0</v>
      </c>
      <c r="N9" s="1">
        <v>1600</v>
      </c>
      <c r="O9" s="1">
        <v>2000</v>
      </c>
      <c r="P9" s="1">
        <v>2000</v>
      </c>
      <c r="Q9" s="1">
        <v>1800</v>
      </c>
      <c r="R9" s="28">
        <f t="shared" si="0"/>
        <v>1825</v>
      </c>
      <c r="S9" s="37">
        <v>1825</v>
      </c>
      <c r="T9" s="102">
        <f t="shared" si="1"/>
        <v>48.026315789473685</v>
      </c>
      <c r="V9" s="78">
        <v>2100</v>
      </c>
      <c r="W9" s="95">
        <f t="shared" si="2"/>
        <v>55.263157894736842</v>
      </c>
    </row>
    <row r="10" spans="1:26" ht="40.5" x14ac:dyDescent="0.35">
      <c r="A10" s="5">
        <v>1</v>
      </c>
      <c r="B10" s="2" t="s">
        <v>29</v>
      </c>
      <c r="C10" s="44" t="s">
        <v>10</v>
      </c>
      <c r="D10" s="63">
        <v>3000</v>
      </c>
      <c r="E10" s="1">
        <v>0</v>
      </c>
      <c r="F10" s="1">
        <v>0</v>
      </c>
      <c r="G10" s="1">
        <v>0</v>
      </c>
      <c r="H10" s="1">
        <v>0</v>
      </c>
      <c r="I10" s="1">
        <v>1000</v>
      </c>
      <c r="J10" s="1">
        <v>3000</v>
      </c>
      <c r="K10" s="1">
        <v>850</v>
      </c>
      <c r="L10" s="1">
        <v>0</v>
      </c>
      <c r="M10" s="6">
        <v>0</v>
      </c>
      <c r="N10" s="1">
        <v>1000</v>
      </c>
      <c r="O10" s="1">
        <v>0</v>
      </c>
      <c r="P10" s="1">
        <v>0</v>
      </c>
      <c r="Q10" s="1">
        <v>1850</v>
      </c>
      <c r="R10" s="28">
        <f t="shared" si="0"/>
        <v>641.66666666666663</v>
      </c>
      <c r="S10" s="37">
        <v>640</v>
      </c>
      <c r="T10" s="102">
        <f t="shared" si="1"/>
        <v>21.333333333333332</v>
      </c>
      <c r="U10" s="80" t="s">
        <v>63</v>
      </c>
      <c r="V10" s="78">
        <v>0</v>
      </c>
      <c r="W10" s="95">
        <f t="shared" si="2"/>
        <v>0</v>
      </c>
    </row>
    <row r="11" spans="1:26" x14ac:dyDescent="0.35">
      <c r="A11" s="54">
        <v>9750</v>
      </c>
      <c r="B11" s="7"/>
      <c r="C11" s="46"/>
      <c r="D11" s="65">
        <f t="shared" ref="D11" si="3">SUM(D4:D10)</f>
        <v>20700</v>
      </c>
      <c r="E11" s="32">
        <f t="shared" ref="E11:Y11" si="4">SUM(E4:E10)</f>
        <v>9750</v>
      </c>
      <c r="F11" s="32">
        <f t="shared" si="4"/>
        <v>9750</v>
      </c>
      <c r="G11" s="32">
        <f t="shared" si="4"/>
        <v>9750</v>
      </c>
      <c r="H11" s="32">
        <f t="shared" si="4"/>
        <v>9700</v>
      </c>
      <c r="I11" s="32">
        <f t="shared" si="4"/>
        <v>9750</v>
      </c>
      <c r="J11" s="32">
        <f t="shared" si="4"/>
        <v>9750</v>
      </c>
      <c r="K11" s="32">
        <f t="shared" si="4"/>
        <v>9750</v>
      </c>
      <c r="L11" s="32">
        <f t="shared" si="4"/>
        <v>9750</v>
      </c>
      <c r="M11" s="32">
        <f t="shared" si="4"/>
        <v>0</v>
      </c>
      <c r="N11" s="32">
        <f t="shared" si="4"/>
        <v>9750</v>
      </c>
      <c r="O11" s="32">
        <f t="shared" si="4"/>
        <v>9750</v>
      </c>
      <c r="P11" s="32">
        <f t="shared" si="4"/>
        <v>9750</v>
      </c>
      <c r="Q11" s="32">
        <f t="shared" si="4"/>
        <v>9750</v>
      </c>
      <c r="R11" s="28">
        <f t="shared" si="4"/>
        <v>9745.8333333333339</v>
      </c>
      <c r="S11" s="56">
        <f t="shared" si="4"/>
        <v>9780</v>
      </c>
      <c r="T11" s="62"/>
      <c r="U11" s="61"/>
      <c r="V11" s="74">
        <f>SUM(V4:V10)</f>
        <v>10050</v>
      </c>
      <c r="W11" s="96"/>
      <c r="X11" s="54"/>
      <c r="Y11" s="54">
        <f t="shared" si="4"/>
        <v>0</v>
      </c>
    </row>
    <row r="12" spans="1:26" x14ac:dyDescent="0.35">
      <c r="A12" s="5" t="s">
        <v>1</v>
      </c>
      <c r="W12" s="95"/>
    </row>
    <row r="13" spans="1:26" ht="48.75" x14ac:dyDescent="0.35">
      <c r="A13" s="5">
        <v>2</v>
      </c>
      <c r="B13" s="2" t="s">
        <v>12</v>
      </c>
      <c r="C13" s="44" t="s">
        <v>13</v>
      </c>
      <c r="D13" s="63">
        <v>2500</v>
      </c>
      <c r="E13" s="1">
        <v>1750</v>
      </c>
      <c r="F13" s="1">
        <v>2000</v>
      </c>
      <c r="G13" s="1">
        <v>1250</v>
      </c>
      <c r="H13" s="1">
        <v>1550</v>
      </c>
      <c r="I13" s="1">
        <v>1000</v>
      </c>
      <c r="J13" s="1">
        <v>1250</v>
      </c>
      <c r="K13" s="1">
        <v>1500</v>
      </c>
      <c r="L13" s="1">
        <v>1750</v>
      </c>
      <c r="M13" s="6">
        <v>0</v>
      </c>
      <c r="N13" s="1">
        <v>1700</v>
      </c>
      <c r="O13" s="1">
        <v>1750</v>
      </c>
      <c r="P13" s="1">
        <v>1750</v>
      </c>
      <c r="Q13" s="6">
        <v>0</v>
      </c>
      <c r="R13" s="28">
        <f>(E13+F13+G13+H13+I13+J13+K13+L13+M13+N13+O13+P13+Q13)/11</f>
        <v>1568.1818181818182</v>
      </c>
      <c r="S13" s="37">
        <v>1570</v>
      </c>
      <c r="T13" s="102">
        <f t="shared" si="1"/>
        <v>62.8</v>
      </c>
      <c r="V13" s="78">
        <v>1700</v>
      </c>
      <c r="W13" s="95">
        <f t="shared" si="2"/>
        <v>68</v>
      </c>
      <c r="X13" s="41">
        <v>1300</v>
      </c>
      <c r="Y13" s="41">
        <f>(X13*100)/D13</f>
        <v>52</v>
      </c>
      <c r="Z13" s="1">
        <v>2</v>
      </c>
    </row>
    <row r="14" spans="1:26" ht="48.75" x14ac:dyDescent="0.35">
      <c r="A14" s="5">
        <v>2</v>
      </c>
      <c r="B14" s="2" t="s">
        <v>29</v>
      </c>
      <c r="C14" s="44" t="s">
        <v>14</v>
      </c>
      <c r="D14" s="63">
        <v>2140</v>
      </c>
      <c r="E14" s="1">
        <v>0</v>
      </c>
      <c r="F14" s="1">
        <v>0</v>
      </c>
      <c r="G14" s="1">
        <v>0</v>
      </c>
      <c r="H14" s="1">
        <v>0</v>
      </c>
      <c r="I14" s="1">
        <v>250</v>
      </c>
      <c r="J14" s="1">
        <v>0</v>
      </c>
      <c r="K14" s="1">
        <v>500</v>
      </c>
      <c r="L14" s="1">
        <v>0</v>
      </c>
      <c r="M14" s="6">
        <v>0</v>
      </c>
      <c r="N14" s="1">
        <v>0</v>
      </c>
      <c r="O14" s="1">
        <v>0</v>
      </c>
      <c r="P14" s="1">
        <v>0</v>
      </c>
      <c r="Q14" s="1">
        <v>1000</v>
      </c>
      <c r="R14" s="28">
        <f>(E14+F14+G14+H14+I14+J14+K14+L14+M14+N14+O14+P14+Q14)/12</f>
        <v>145.83333333333334</v>
      </c>
      <c r="S14" s="37">
        <v>145</v>
      </c>
      <c r="T14" s="102">
        <f t="shared" si="1"/>
        <v>6.7757009345794392</v>
      </c>
      <c r="U14" s="80" t="s">
        <v>63</v>
      </c>
      <c r="V14" s="78">
        <v>0</v>
      </c>
      <c r="W14" s="95">
        <f t="shared" si="2"/>
        <v>0</v>
      </c>
      <c r="Y14" s="41">
        <f t="shared" ref="Y14:Y15" si="5">(X14*100)/D14</f>
        <v>0</v>
      </c>
    </row>
    <row r="15" spans="1:26" ht="45" customHeight="1" x14ac:dyDescent="0.35">
      <c r="A15" s="5">
        <v>2</v>
      </c>
      <c r="B15" s="2" t="s">
        <v>15</v>
      </c>
      <c r="C15" s="44" t="s">
        <v>16</v>
      </c>
      <c r="D15" s="63">
        <v>2000</v>
      </c>
      <c r="E15" s="1">
        <v>1500</v>
      </c>
      <c r="F15" s="8">
        <v>0</v>
      </c>
      <c r="G15" s="1">
        <v>2000</v>
      </c>
      <c r="H15" s="1">
        <v>1700</v>
      </c>
      <c r="I15" s="1">
        <v>2000</v>
      </c>
      <c r="J15" s="1">
        <v>2000</v>
      </c>
      <c r="K15" s="1">
        <v>1250</v>
      </c>
      <c r="L15" s="1">
        <v>1500</v>
      </c>
      <c r="M15" s="1">
        <v>1200</v>
      </c>
      <c r="N15" s="1">
        <v>1550</v>
      </c>
      <c r="O15" s="1">
        <v>1500</v>
      </c>
      <c r="P15" s="1">
        <v>1500</v>
      </c>
      <c r="Q15" s="6">
        <v>0</v>
      </c>
      <c r="R15" s="28">
        <f t="shared" ref="R15" si="6">(E15+F15+G15+H15+I15+J15+K15+L15+M15+N15+O15+P15+Q15)/11</f>
        <v>1609.090909090909</v>
      </c>
      <c r="S15" s="37">
        <v>1610</v>
      </c>
      <c r="T15" s="102">
        <f t="shared" si="1"/>
        <v>80.5</v>
      </c>
      <c r="V15" s="78">
        <v>1600</v>
      </c>
      <c r="W15" s="95">
        <f t="shared" si="2"/>
        <v>80</v>
      </c>
      <c r="X15" s="41">
        <v>2000</v>
      </c>
      <c r="Y15" s="41">
        <f t="shared" si="5"/>
        <v>100</v>
      </c>
      <c r="Z15" s="1">
        <v>1</v>
      </c>
    </row>
    <row r="16" spans="1:26" x14ac:dyDescent="0.35">
      <c r="A16" s="57">
        <v>3250</v>
      </c>
      <c r="B16" s="9"/>
      <c r="C16" s="47"/>
      <c r="D16" s="66">
        <f t="shared" ref="D16" si="7">SUM(D13:D15)</f>
        <v>6640</v>
      </c>
      <c r="E16" s="33">
        <f t="shared" ref="E16:Y16" si="8">SUM(E13:E15)</f>
        <v>3250</v>
      </c>
      <c r="F16" s="33">
        <f t="shared" si="8"/>
        <v>2000</v>
      </c>
      <c r="G16" s="33">
        <f t="shared" si="8"/>
        <v>3250</v>
      </c>
      <c r="H16" s="33">
        <f t="shared" si="8"/>
        <v>3250</v>
      </c>
      <c r="I16" s="33">
        <f t="shared" si="8"/>
        <v>3250</v>
      </c>
      <c r="J16" s="33">
        <f t="shared" si="8"/>
        <v>3250</v>
      </c>
      <c r="K16" s="33">
        <f t="shared" si="8"/>
        <v>3250</v>
      </c>
      <c r="L16" s="33">
        <f t="shared" si="8"/>
        <v>3250</v>
      </c>
      <c r="M16" s="33">
        <f t="shared" si="8"/>
        <v>1200</v>
      </c>
      <c r="N16" s="33">
        <f t="shared" si="8"/>
        <v>3250</v>
      </c>
      <c r="O16" s="33">
        <f t="shared" si="8"/>
        <v>3250</v>
      </c>
      <c r="P16" s="33">
        <f t="shared" si="8"/>
        <v>3250</v>
      </c>
      <c r="Q16" s="33">
        <f t="shared" si="8"/>
        <v>1000</v>
      </c>
      <c r="R16" s="34">
        <f t="shared" si="8"/>
        <v>3323.1060606060605</v>
      </c>
      <c r="S16" s="56">
        <f t="shared" si="8"/>
        <v>3325</v>
      </c>
      <c r="T16" s="62"/>
      <c r="U16" s="61"/>
      <c r="V16" s="74">
        <f t="shared" si="8"/>
        <v>3300</v>
      </c>
      <c r="W16" s="95"/>
      <c r="X16" s="35">
        <f t="shared" si="8"/>
        <v>3300</v>
      </c>
      <c r="Y16" s="35">
        <f t="shared" si="8"/>
        <v>152</v>
      </c>
    </row>
    <row r="17" spans="1:26" x14ac:dyDescent="0.35">
      <c r="A17" s="5" t="s">
        <v>1</v>
      </c>
      <c r="W17" s="95"/>
    </row>
    <row r="18" spans="1:26" ht="53.25" x14ac:dyDescent="0.35">
      <c r="A18" s="5">
        <v>3</v>
      </c>
      <c r="B18" s="2" t="s">
        <v>17</v>
      </c>
      <c r="C18" s="44" t="s">
        <v>18</v>
      </c>
      <c r="D18" s="63">
        <v>2913</v>
      </c>
      <c r="E18" s="1">
        <v>0</v>
      </c>
      <c r="F18" s="1">
        <v>0</v>
      </c>
      <c r="G18" s="1">
        <v>0</v>
      </c>
      <c r="H18" s="1">
        <v>0</v>
      </c>
      <c r="I18" s="1">
        <v>500</v>
      </c>
      <c r="J18" s="1">
        <v>1000</v>
      </c>
      <c r="K18" s="1">
        <v>1000</v>
      </c>
      <c r="L18" s="1">
        <v>0</v>
      </c>
      <c r="M18" s="1">
        <v>1200</v>
      </c>
      <c r="N18" s="1">
        <v>0</v>
      </c>
      <c r="O18" s="1">
        <v>0</v>
      </c>
      <c r="P18" s="1">
        <v>0</v>
      </c>
      <c r="Q18" s="1">
        <v>1700</v>
      </c>
      <c r="R18" s="28">
        <f>(E18+F18+G18+H18+I18+J18+K18+L18+M18+N18+O18+P18+Q18)/13</f>
        <v>415.38461538461536</v>
      </c>
      <c r="S18" s="37">
        <v>415</v>
      </c>
      <c r="T18" s="102">
        <f t="shared" si="1"/>
        <v>14.246481290765534</v>
      </c>
      <c r="U18" s="80" t="s">
        <v>63</v>
      </c>
      <c r="V18" s="78">
        <v>0</v>
      </c>
      <c r="W18" s="95">
        <f t="shared" si="2"/>
        <v>0</v>
      </c>
      <c r="X18" s="41">
        <v>0</v>
      </c>
      <c r="Y18" s="41">
        <f>(X18*100)/D18</f>
        <v>0</v>
      </c>
      <c r="Z18" s="1">
        <v>8</v>
      </c>
    </row>
    <row r="19" spans="1:26" ht="36" customHeight="1" x14ac:dyDescent="0.35">
      <c r="A19" s="5">
        <v>3</v>
      </c>
      <c r="B19" s="2" t="s">
        <v>19</v>
      </c>
      <c r="C19" s="44" t="s">
        <v>20</v>
      </c>
      <c r="D19" s="63">
        <v>4750</v>
      </c>
      <c r="E19" s="1">
        <v>2500</v>
      </c>
      <c r="F19" s="1">
        <v>2500</v>
      </c>
      <c r="G19" s="1">
        <v>2500</v>
      </c>
      <c r="H19" s="1">
        <v>3650</v>
      </c>
      <c r="I19" s="1">
        <v>3000</v>
      </c>
      <c r="J19" s="1">
        <v>2000</v>
      </c>
      <c r="K19" s="1">
        <v>2000</v>
      </c>
      <c r="L19" s="1">
        <v>2500</v>
      </c>
      <c r="M19" s="1">
        <v>2700</v>
      </c>
      <c r="N19" s="1">
        <v>2500</v>
      </c>
      <c r="O19" s="1">
        <v>2500</v>
      </c>
      <c r="P19" s="1">
        <v>2500</v>
      </c>
      <c r="Q19" s="1">
        <v>2500</v>
      </c>
      <c r="R19" s="28">
        <f t="shared" ref="R19:R21" si="9">(E19+F19+G19+H19+I19+J19+K19+L19+M19+N19+O19+P19+Q19)/13</f>
        <v>2565.3846153846152</v>
      </c>
      <c r="S19" s="37">
        <v>2565</v>
      </c>
      <c r="T19" s="102">
        <f t="shared" si="1"/>
        <v>54</v>
      </c>
      <c r="V19" s="78">
        <v>2850</v>
      </c>
      <c r="W19" s="95">
        <f t="shared" si="2"/>
        <v>60</v>
      </c>
      <c r="Y19" s="41">
        <f t="shared" ref="Y19:Y43" si="10">(X19*100)/D19</f>
        <v>0</v>
      </c>
      <c r="Z19" s="1">
        <v>5</v>
      </c>
    </row>
    <row r="20" spans="1:26" ht="53.25" x14ac:dyDescent="0.35">
      <c r="A20" s="5">
        <v>3</v>
      </c>
      <c r="B20" s="2" t="s">
        <v>21</v>
      </c>
      <c r="C20" s="44" t="s">
        <v>22</v>
      </c>
      <c r="D20" s="63">
        <v>2250</v>
      </c>
      <c r="E20" s="1">
        <v>1750</v>
      </c>
      <c r="F20" s="1">
        <v>1750</v>
      </c>
      <c r="G20" s="1">
        <v>1750</v>
      </c>
      <c r="H20" s="1">
        <v>1450</v>
      </c>
      <c r="I20" s="1">
        <v>1270</v>
      </c>
      <c r="J20" s="1">
        <v>500</v>
      </c>
      <c r="K20" s="1">
        <v>2250</v>
      </c>
      <c r="L20" s="1">
        <v>1750</v>
      </c>
      <c r="M20" s="1">
        <v>1400</v>
      </c>
      <c r="N20" s="1">
        <v>1750</v>
      </c>
      <c r="O20" s="1">
        <v>1750</v>
      </c>
      <c r="P20" s="1">
        <v>1750</v>
      </c>
      <c r="Q20" s="1">
        <v>2000</v>
      </c>
      <c r="R20" s="28">
        <f t="shared" si="9"/>
        <v>1624.6153846153845</v>
      </c>
      <c r="S20" s="37">
        <v>1625</v>
      </c>
      <c r="T20" s="102">
        <f t="shared" si="1"/>
        <v>72.222222222222229</v>
      </c>
      <c r="V20" s="78">
        <v>1700</v>
      </c>
      <c r="W20" s="95">
        <f t="shared" si="2"/>
        <v>75.555555555555557</v>
      </c>
      <c r="Y20" s="41">
        <f t="shared" si="10"/>
        <v>0</v>
      </c>
      <c r="Z20" s="1">
        <v>4</v>
      </c>
    </row>
    <row r="21" spans="1:26" ht="48.75" x14ac:dyDescent="0.35">
      <c r="A21" s="5">
        <v>3</v>
      </c>
      <c r="B21" s="2" t="s">
        <v>23</v>
      </c>
      <c r="C21" s="44" t="s">
        <v>24</v>
      </c>
      <c r="D21" s="63">
        <v>3000</v>
      </c>
      <c r="E21" s="1">
        <v>0</v>
      </c>
      <c r="F21" s="1">
        <v>0</v>
      </c>
      <c r="G21" s="1">
        <v>0</v>
      </c>
      <c r="H21" s="1">
        <v>0</v>
      </c>
      <c r="I21" s="1">
        <v>1000</v>
      </c>
      <c r="J21" s="1">
        <v>1000</v>
      </c>
      <c r="K21" s="1">
        <v>1000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2000</v>
      </c>
      <c r="R21" s="28">
        <f t="shared" si="9"/>
        <v>384.61538461538464</v>
      </c>
      <c r="S21" s="37">
        <v>385</v>
      </c>
      <c r="T21" s="102">
        <f t="shared" si="1"/>
        <v>12.833333333333334</v>
      </c>
      <c r="U21" s="80" t="s">
        <v>63</v>
      </c>
      <c r="V21" s="78">
        <v>0</v>
      </c>
      <c r="W21" s="95">
        <f t="shared" si="2"/>
        <v>0</v>
      </c>
      <c r="Y21" s="41">
        <f t="shared" si="10"/>
        <v>0</v>
      </c>
      <c r="Z21" s="1">
        <v>9</v>
      </c>
    </row>
    <row r="22" spans="1:26" ht="64.5" x14ac:dyDescent="0.35">
      <c r="A22" s="5">
        <v>3</v>
      </c>
      <c r="B22" s="2" t="s">
        <v>25</v>
      </c>
      <c r="C22" s="44" t="s">
        <v>26</v>
      </c>
      <c r="D22" s="63">
        <v>3000</v>
      </c>
      <c r="E22" s="1">
        <v>0</v>
      </c>
      <c r="F22" s="1">
        <v>0</v>
      </c>
      <c r="G22" s="1">
        <v>0</v>
      </c>
      <c r="H22" s="1">
        <v>0</v>
      </c>
      <c r="I22" s="1">
        <v>1000</v>
      </c>
      <c r="J22" s="1">
        <v>1000</v>
      </c>
      <c r="K22" s="1">
        <v>0</v>
      </c>
      <c r="L22" s="1">
        <v>0</v>
      </c>
      <c r="M22" s="6">
        <v>0</v>
      </c>
      <c r="N22" s="1">
        <v>0</v>
      </c>
      <c r="O22" s="1">
        <v>0</v>
      </c>
      <c r="P22" s="1">
        <v>0</v>
      </c>
      <c r="Q22" s="1">
        <v>1700</v>
      </c>
      <c r="R22" s="28">
        <f>(E22+F22+G22+H22+I22+J22+K22+L22+M22+N22+O22+P22+Q22)/12</f>
        <v>308.33333333333331</v>
      </c>
      <c r="S22" s="37">
        <v>310</v>
      </c>
      <c r="T22" s="102">
        <f t="shared" si="1"/>
        <v>10.333333333333334</v>
      </c>
      <c r="U22" s="80" t="s">
        <v>63</v>
      </c>
      <c r="V22" s="78">
        <v>0</v>
      </c>
      <c r="W22" s="95">
        <f t="shared" si="2"/>
        <v>0</v>
      </c>
      <c r="Y22" s="41">
        <f t="shared" si="10"/>
        <v>0</v>
      </c>
      <c r="Z22" s="1">
        <v>10</v>
      </c>
    </row>
    <row r="23" spans="1:26" ht="64.5" x14ac:dyDescent="0.35">
      <c r="A23" s="5">
        <v>3</v>
      </c>
      <c r="B23" s="2" t="s">
        <v>27</v>
      </c>
      <c r="C23" s="44" t="s">
        <v>28</v>
      </c>
      <c r="D23" s="63">
        <v>4482</v>
      </c>
      <c r="E23" s="1">
        <v>3500</v>
      </c>
      <c r="F23" s="1">
        <v>3500</v>
      </c>
      <c r="G23" s="1">
        <v>3500</v>
      </c>
      <c r="H23" s="1">
        <v>2500</v>
      </c>
      <c r="I23" s="1">
        <v>1482</v>
      </c>
      <c r="J23" s="1">
        <v>2000</v>
      </c>
      <c r="K23" s="1">
        <v>1000</v>
      </c>
      <c r="L23" s="1">
        <v>3500</v>
      </c>
      <c r="M23" s="6">
        <v>0</v>
      </c>
      <c r="N23" s="1">
        <v>3500</v>
      </c>
      <c r="O23" s="1">
        <v>3500</v>
      </c>
      <c r="P23" s="1">
        <v>3500</v>
      </c>
      <c r="Q23" s="1">
        <v>3000</v>
      </c>
      <c r="R23" s="28">
        <f>(E23+F23+G23+H23+I23+J23+K23+L23+M23+N23+O23+P23+Q23)/12</f>
        <v>2873.5</v>
      </c>
      <c r="S23" s="37">
        <v>2875</v>
      </c>
      <c r="T23" s="102">
        <f t="shared" si="1"/>
        <v>64.14547077197679</v>
      </c>
      <c r="V23" s="78">
        <v>3000</v>
      </c>
      <c r="W23" s="95">
        <f t="shared" si="2"/>
        <v>66.934404283801868</v>
      </c>
      <c r="Y23" s="41">
        <f t="shared" si="10"/>
        <v>0</v>
      </c>
      <c r="Z23" s="1">
        <v>2</v>
      </c>
    </row>
    <row r="24" spans="1:26" ht="64.5" x14ac:dyDescent="0.35">
      <c r="A24" s="5">
        <v>3</v>
      </c>
      <c r="B24" s="2" t="s">
        <v>29</v>
      </c>
      <c r="C24" s="44" t="s">
        <v>30</v>
      </c>
      <c r="D24" s="63">
        <v>4000</v>
      </c>
      <c r="E24" s="1">
        <v>3500</v>
      </c>
      <c r="F24" s="1">
        <v>3600</v>
      </c>
      <c r="G24" s="1">
        <v>3500</v>
      </c>
      <c r="H24" s="1">
        <v>3500</v>
      </c>
      <c r="I24" s="1">
        <v>2000</v>
      </c>
      <c r="J24" s="1">
        <v>2000</v>
      </c>
      <c r="K24" s="1">
        <v>3000</v>
      </c>
      <c r="L24" s="1">
        <v>3500</v>
      </c>
      <c r="M24" s="6">
        <v>0</v>
      </c>
      <c r="N24" s="1">
        <v>3500</v>
      </c>
      <c r="O24" s="1">
        <v>3500</v>
      </c>
      <c r="P24" s="1">
        <v>3500</v>
      </c>
      <c r="Q24" s="1">
        <v>4000</v>
      </c>
      <c r="R24" s="28">
        <f>(E24+F24+G24+H24+I24+J24+K24+L24+M24+N24+O24+P24+Q24)/12</f>
        <v>3258.3333333333335</v>
      </c>
      <c r="S24" s="37">
        <v>3260</v>
      </c>
      <c r="T24" s="102">
        <f t="shared" si="1"/>
        <v>81.5</v>
      </c>
      <c r="V24" s="78">
        <v>3300</v>
      </c>
      <c r="W24" s="95">
        <f t="shared" si="2"/>
        <v>82.5</v>
      </c>
      <c r="Y24" s="41">
        <f t="shared" si="10"/>
        <v>0</v>
      </c>
      <c r="Z24" s="1">
        <v>1</v>
      </c>
    </row>
    <row r="25" spans="1:26" ht="80.25" x14ac:dyDescent="0.35">
      <c r="A25" s="5">
        <v>3</v>
      </c>
      <c r="B25" s="2" t="s">
        <v>29</v>
      </c>
      <c r="C25" s="44" t="s">
        <v>31</v>
      </c>
      <c r="D25" s="63">
        <v>4000</v>
      </c>
      <c r="E25" s="1">
        <v>2000</v>
      </c>
      <c r="F25" s="1">
        <v>2000</v>
      </c>
      <c r="G25" s="1">
        <v>2000</v>
      </c>
      <c r="H25" s="1">
        <v>2200</v>
      </c>
      <c r="I25" s="1">
        <v>3000</v>
      </c>
      <c r="J25" s="1">
        <v>2000</v>
      </c>
      <c r="K25" s="8">
        <v>0</v>
      </c>
      <c r="L25" s="1">
        <v>2000</v>
      </c>
      <c r="M25" s="6">
        <v>0</v>
      </c>
      <c r="N25" s="1">
        <v>2000</v>
      </c>
      <c r="O25" s="1">
        <v>2000</v>
      </c>
      <c r="P25" s="1">
        <v>2000</v>
      </c>
      <c r="Q25" s="1">
        <v>2000</v>
      </c>
      <c r="R25" s="28">
        <f>(E25+F25+G25+H25+I25+J25+K25+L25+M25+N25+O25+P25+Q25)/11</f>
        <v>2109.090909090909</v>
      </c>
      <c r="S25" s="37">
        <v>2110</v>
      </c>
      <c r="T25" s="102">
        <f t="shared" si="1"/>
        <v>52.75</v>
      </c>
      <c r="V25" s="78">
        <v>2400</v>
      </c>
      <c r="W25" s="95">
        <f t="shared" si="2"/>
        <v>60</v>
      </c>
      <c r="Y25" s="41">
        <f t="shared" si="10"/>
        <v>0</v>
      </c>
      <c r="Z25" s="1">
        <v>3</v>
      </c>
    </row>
    <row r="26" spans="1:26" ht="40.5" x14ac:dyDescent="0.35">
      <c r="A26" s="5">
        <v>3</v>
      </c>
      <c r="B26" s="2" t="s">
        <v>29</v>
      </c>
      <c r="C26" s="44" t="s">
        <v>32</v>
      </c>
      <c r="D26" s="63">
        <v>2500</v>
      </c>
      <c r="E26" s="1">
        <v>1500</v>
      </c>
      <c r="F26" s="1">
        <v>1400</v>
      </c>
      <c r="G26" s="1">
        <v>1250</v>
      </c>
      <c r="H26" s="1">
        <v>1400</v>
      </c>
      <c r="I26" s="1">
        <v>2000</v>
      </c>
      <c r="J26" s="1">
        <v>1450</v>
      </c>
      <c r="K26" s="1">
        <v>2000</v>
      </c>
      <c r="L26" s="1">
        <v>1500</v>
      </c>
      <c r="M26" s="6">
        <v>0</v>
      </c>
      <c r="N26" s="1">
        <v>1500</v>
      </c>
      <c r="O26" s="1">
        <v>1500</v>
      </c>
      <c r="P26" s="1">
        <v>1500</v>
      </c>
      <c r="Q26" s="6">
        <v>0</v>
      </c>
      <c r="R26" s="28">
        <f>(E26+F26+G26+H26+I26+J26+K26+L26+M26+N26+O26+P26+Q26)/11</f>
        <v>1545.4545454545455</v>
      </c>
      <c r="S26" s="37">
        <v>1545</v>
      </c>
      <c r="T26" s="102">
        <f t="shared" si="1"/>
        <v>61.8</v>
      </c>
      <c r="V26" s="78">
        <v>1600</v>
      </c>
      <c r="W26" s="95">
        <f t="shared" si="2"/>
        <v>64</v>
      </c>
      <c r="Y26" s="41">
        <f t="shared" si="10"/>
        <v>0</v>
      </c>
      <c r="Z26" s="1">
        <v>6</v>
      </c>
    </row>
    <row r="27" spans="1:26" ht="57" customHeight="1" x14ac:dyDescent="0.35">
      <c r="A27" s="5">
        <v>3</v>
      </c>
      <c r="B27" s="2" t="s">
        <v>33</v>
      </c>
      <c r="C27" s="44" t="s">
        <v>34</v>
      </c>
      <c r="D27" s="63">
        <v>3300</v>
      </c>
      <c r="E27" s="1">
        <v>1500</v>
      </c>
      <c r="F27" s="1">
        <v>1500</v>
      </c>
      <c r="G27" s="1">
        <v>1750</v>
      </c>
      <c r="H27" s="1">
        <v>1550</v>
      </c>
      <c r="I27" s="1">
        <v>1000</v>
      </c>
      <c r="J27" s="1">
        <v>3300</v>
      </c>
      <c r="K27" s="1">
        <v>2000</v>
      </c>
      <c r="L27" s="1">
        <v>1500</v>
      </c>
      <c r="M27" s="6">
        <v>0</v>
      </c>
      <c r="N27" s="1">
        <v>1500</v>
      </c>
      <c r="O27" s="1">
        <v>1500</v>
      </c>
      <c r="P27" s="1">
        <v>1500</v>
      </c>
      <c r="Q27" s="1">
        <v>1500</v>
      </c>
      <c r="R27" s="28">
        <f>(E27+F27+G27+H27+I27+J27+K27+L27+M27+N27+O27+P27+Q27)/12</f>
        <v>1675</v>
      </c>
      <c r="S27" s="37">
        <v>1675</v>
      </c>
      <c r="T27" s="102">
        <f t="shared" si="1"/>
        <v>50.757575757575758</v>
      </c>
      <c r="V27" s="78">
        <v>1900</v>
      </c>
      <c r="W27" s="95">
        <f t="shared" si="2"/>
        <v>57.575757575757578</v>
      </c>
      <c r="Y27" s="41">
        <f t="shared" si="10"/>
        <v>0</v>
      </c>
      <c r="Z27" s="1">
        <v>7</v>
      </c>
    </row>
    <row r="28" spans="1:26" x14ac:dyDescent="0.35">
      <c r="A28" s="55">
        <v>16250</v>
      </c>
      <c r="B28" s="11"/>
      <c r="C28" s="48"/>
      <c r="D28" s="67">
        <f t="shared" ref="D28" si="11">SUM(D18:D27)</f>
        <v>34195</v>
      </c>
      <c r="E28" s="10">
        <f t="shared" ref="E28:Z28" si="12">SUM(E18:E27)</f>
        <v>16250</v>
      </c>
      <c r="F28" s="10">
        <f t="shared" si="12"/>
        <v>16250</v>
      </c>
      <c r="G28" s="10">
        <f t="shared" si="12"/>
        <v>16250</v>
      </c>
      <c r="H28" s="10">
        <f t="shared" si="12"/>
        <v>16250</v>
      </c>
      <c r="I28" s="10">
        <f t="shared" si="12"/>
        <v>16252</v>
      </c>
      <c r="J28" s="10">
        <f t="shared" si="12"/>
        <v>16250</v>
      </c>
      <c r="K28" s="10">
        <f t="shared" si="12"/>
        <v>14250</v>
      </c>
      <c r="L28" s="10">
        <f t="shared" si="12"/>
        <v>16250</v>
      </c>
      <c r="M28" s="10">
        <f t="shared" si="12"/>
        <v>5300</v>
      </c>
      <c r="N28" s="10">
        <f t="shared" si="12"/>
        <v>16250</v>
      </c>
      <c r="O28" s="10">
        <f t="shared" si="12"/>
        <v>16250</v>
      </c>
      <c r="P28" s="10">
        <f t="shared" si="12"/>
        <v>16250</v>
      </c>
      <c r="Q28" s="10">
        <f t="shared" si="12"/>
        <v>20400</v>
      </c>
      <c r="R28" s="28">
        <f t="shared" si="12"/>
        <v>16759.71212121212</v>
      </c>
      <c r="S28" s="56">
        <f t="shared" si="12"/>
        <v>16765</v>
      </c>
      <c r="T28" s="62"/>
      <c r="U28" s="61"/>
      <c r="V28" s="74">
        <f>SUM(V18:V27)</f>
        <v>16750</v>
      </c>
      <c r="W28" s="96"/>
      <c r="X28" s="36">
        <f t="shared" si="12"/>
        <v>0</v>
      </c>
      <c r="Y28" s="41">
        <f t="shared" si="10"/>
        <v>0</v>
      </c>
      <c r="Z28" s="36">
        <f t="shared" si="12"/>
        <v>55</v>
      </c>
    </row>
    <row r="29" spans="1:26" s="14" customFormat="1" x14ac:dyDescent="0.35">
      <c r="A29" s="12" t="s">
        <v>1</v>
      </c>
      <c r="B29" s="13"/>
      <c r="C29" s="49"/>
      <c r="D29" s="68"/>
      <c r="R29" s="27"/>
      <c r="S29" s="37"/>
      <c r="T29" s="101"/>
      <c r="U29" s="42"/>
      <c r="V29" s="78"/>
      <c r="W29" s="95"/>
      <c r="X29" s="42"/>
      <c r="Y29" s="41"/>
    </row>
    <row r="30" spans="1:26" ht="40.5" x14ac:dyDescent="0.35">
      <c r="A30" s="5">
        <v>4</v>
      </c>
      <c r="B30" s="2" t="s">
        <v>29</v>
      </c>
      <c r="C30" s="44" t="s">
        <v>35</v>
      </c>
      <c r="D30" s="63">
        <v>20000</v>
      </c>
      <c r="E30" s="1">
        <v>19000</v>
      </c>
      <c r="F30" s="1">
        <v>19000</v>
      </c>
      <c r="G30" s="1">
        <v>20000</v>
      </c>
      <c r="H30" s="1">
        <v>18550</v>
      </c>
      <c r="I30" s="14">
        <v>14050</v>
      </c>
      <c r="J30" s="14">
        <v>19250</v>
      </c>
      <c r="K30" s="15">
        <v>19250</v>
      </c>
      <c r="L30" s="1">
        <v>19000</v>
      </c>
      <c r="M30" s="6">
        <v>0</v>
      </c>
      <c r="N30" s="1">
        <v>19000</v>
      </c>
      <c r="O30" s="1">
        <v>19000</v>
      </c>
      <c r="P30" s="1">
        <v>19000</v>
      </c>
      <c r="Q30" s="1">
        <v>14000</v>
      </c>
      <c r="R30" s="28">
        <f>(E30+F30+G30+H30+I30+K30+J30+L30+M30+N30+O30+P30+Q30)/12</f>
        <v>18258.333333333332</v>
      </c>
      <c r="S30" s="37">
        <v>18260</v>
      </c>
      <c r="T30" s="102">
        <f t="shared" si="1"/>
        <v>91.3</v>
      </c>
      <c r="V30" s="78">
        <v>18260</v>
      </c>
      <c r="W30" s="95">
        <f t="shared" si="2"/>
        <v>91.3</v>
      </c>
      <c r="Y30" s="41">
        <f t="shared" si="10"/>
        <v>0</v>
      </c>
    </row>
    <row r="31" spans="1:26" ht="40.5" x14ac:dyDescent="0.35">
      <c r="A31" s="5">
        <v>4</v>
      </c>
      <c r="B31" s="2" t="s">
        <v>29</v>
      </c>
      <c r="C31" s="44" t="s">
        <v>36</v>
      </c>
      <c r="D31" s="63">
        <v>10700</v>
      </c>
      <c r="E31" s="1">
        <v>10250</v>
      </c>
      <c r="F31" s="1">
        <v>10250</v>
      </c>
      <c r="G31" s="1">
        <v>9250</v>
      </c>
      <c r="H31" s="1">
        <v>10100</v>
      </c>
      <c r="I31" s="14">
        <v>15200</v>
      </c>
      <c r="J31" s="14">
        <v>10000</v>
      </c>
      <c r="K31" s="15">
        <v>10000</v>
      </c>
      <c r="L31" s="1">
        <v>10250</v>
      </c>
      <c r="M31" s="6">
        <v>0</v>
      </c>
      <c r="N31" s="1">
        <v>10250</v>
      </c>
      <c r="O31" s="1">
        <v>10250</v>
      </c>
      <c r="P31" s="1">
        <v>10250</v>
      </c>
      <c r="Q31" s="1">
        <v>4000</v>
      </c>
      <c r="R31" s="28">
        <f>(E31+F31+G31+H31+I31+K31+J31+L31+M31+N31+O31+P31+Q31)/12</f>
        <v>10004.166666666666</v>
      </c>
      <c r="S31" s="37">
        <v>10000</v>
      </c>
      <c r="T31" s="102">
        <f t="shared" si="1"/>
        <v>93.45794392523365</v>
      </c>
      <c r="V31" s="78">
        <v>10000</v>
      </c>
      <c r="W31" s="95">
        <f t="shared" si="2"/>
        <v>93.45794392523365</v>
      </c>
      <c r="Y31" s="41">
        <f t="shared" si="10"/>
        <v>0</v>
      </c>
    </row>
    <row r="32" spans="1:26" x14ac:dyDescent="0.35">
      <c r="A32" s="56">
        <v>29250</v>
      </c>
      <c r="B32" s="17"/>
      <c r="C32" s="50"/>
      <c r="D32" s="69">
        <f>SUM(D30:D31)</f>
        <v>30700</v>
      </c>
      <c r="E32" s="16">
        <f t="shared" ref="E32:Z32" si="13">SUM(E30:E31)</f>
        <v>29250</v>
      </c>
      <c r="F32" s="16">
        <f t="shared" si="13"/>
        <v>29250</v>
      </c>
      <c r="G32" s="16">
        <f t="shared" si="13"/>
        <v>29250</v>
      </c>
      <c r="H32" s="16">
        <f t="shared" si="13"/>
        <v>28650</v>
      </c>
      <c r="I32" s="16">
        <f t="shared" si="13"/>
        <v>29250</v>
      </c>
      <c r="J32" s="12">
        <f t="shared" si="13"/>
        <v>29250</v>
      </c>
      <c r="K32" s="16">
        <f t="shared" si="13"/>
        <v>29250</v>
      </c>
      <c r="L32" s="16">
        <f t="shared" si="13"/>
        <v>29250</v>
      </c>
      <c r="M32" s="16">
        <f t="shared" si="13"/>
        <v>0</v>
      </c>
      <c r="N32" s="16">
        <f t="shared" si="13"/>
        <v>29250</v>
      </c>
      <c r="O32" s="16">
        <f t="shared" si="13"/>
        <v>29250</v>
      </c>
      <c r="P32" s="16">
        <f t="shared" si="13"/>
        <v>29250</v>
      </c>
      <c r="Q32" s="16">
        <f t="shared" si="13"/>
        <v>18000</v>
      </c>
      <c r="R32" s="28">
        <f t="shared" si="13"/>
        <v>28262.5</v>
      </c>
      <c r="S32" s="56">
        <f t="shared" si="13"/>
        <v>28260</v>
      </c>
      <c r="T32" s="62"/>
      <c r="U32" s="61"/>
      <c r="V32" s="74">
        <f t="shared" si="13"/>
        <v>28260</v>
      </c>
      <c r="W32" s="96"/>
      <c r="X32" s="37">
        <f t="shared" si="13"/>
        <v>0</v>
      </c>
      <c r="Y32" s="41">
        <f t="shared" si="10"/>
        <v>0</v>
      </c>
      <c r="Z32" s="37">
        <f t="shared" si="13"/>
        <v>0</v>
      </c>
    </row>
    <row r="33" spans="1:27" x14ac:dyDescent="0.35">
      <c r="A33" s="5" t="s">
        <v>1</v>
      </c>
      <c r="W33" s="95"/>
    </row>
    <row r="34" spans="1:27" ht="66" x14ac:dyDescent="0.35">
      <c r="A34" s="5">
        <v>5</v>
      </c>
      <c r="B34" s="2" t="s">
        <v>37</v>
      </c>
      <c r="C34" s="44" t="s">
        <v>38</v>
      </c>
      <c r="D34" s="70">
        <v>3060.5</v>
      </c>
      <c r="E34" s="1">
        <v>1900</v>
      </c>
      <c r="F34" s="1">
        <v>1900</v>
      </c>
      <c r="G34" s="1">
        <v>1900</v>
      </c>
      <c r="H34" s="8">
        <v>0</v>
      </c>
      <c r="I34" s="1">
        <v>1000</v>
      </c>
      <c r="J34" s="1">
        <v>0</v>
      </c>
      <c r="K34" s="1">
        <v>1900</v>
      </c>
      <c r="L34" s="1">
        <v>1900</v>
      </c>
      <c r="M34" s="6">
        <v>0</v>
      </c>
      <c r="N34" s="1">
        <v>1900</v>
      </c>
      <c r="O34" s="1">
        <v>1900</v>
      </c>
      <c r="P34" s="1">
        <v>1900</v>
      </c>
      <c r="Q34" s="1">
        <v>3000</v>
      </c>
      <c r="R34" s="28">
        <f>(E34+F34+G34+H34+I34+J34+K34+L34+M34+N34+O34+P34+Q34)/11</f>
        <v>1745.4545454545455</v>
      </c>
      <c r="S34" s="37">
        <v>1745</v>
      </c>
      <c r="T34" s="102">
        <f t="shared" si="1"/>
        <v>57.016827315798075</v>
      </c>
      <c r="V34" s="78">
        <v>1800</v>
      </c>
      <c r="W34" s="95">
        <f t="shared" si="2"/>
        <v>58.813919294232967</v>
      </c>
      <c r="Y34" s="41">
        <f t="shared" si="10"/>
        <v>0</v>
      </c>
      <c r="AA34" s="1">
        <v>1</v>
      </c>
    </row>
    <row r="35" spans="1:27" ht="96" x14ac:dyDescent="0.35">
      <c r="A35" s="5">
        <v>5</v>
      </c>
      <c r="B35" s="2" t="s">
        <v>39</v>
      </c>
      <c r="C35" s="44" t="s">
        <v>40</v>
      </c>
      <c r="D35" s="63">
        <v>5000</v>
      </c>
      <c r="E35" s="1">
        <v>0</v>
      </c>
      <c r="F35" s="1">
        <v>0</v>
      </c>
      <c r="G35" s="1">
        <v>0</v>
      </c>
      <c r="H35" s="1">
        <v>0</v>
      </c>
      <c r="I35" s="1">
        <v>1250</v>
      </c>
      <c r="J35" s="1">
        <v>1250</v>
      </c>
      <c r="K35" s="1">
        <v>0</v>
      </c>
      <c r="L35" s="1">
        <v>0</v>
      </c>
      <c r="M35" s="1">
        <v>2000</v>
      </c>
      <c r="N35" s="1">
        <v>0</v>
      </c>
      <c r="O35" s="1">
        <v>0</v>
      </c>
      <c r="P35" s="1">
        <v>0</v>
      </c>
      <c r="Q35" s="6">
        <v>0</v>
      </c>
      <c r="R35" s="28">
        <f t="shared" ref="R35" si="14">(E35+F35+G35+H35+I35+J35+K35+L35+M35+N35+O35+P35+Q35)/13</f>
        <v>346.15384615384613</v>
      </c>
      <c r="S35" s="37">
        <v>350</v>
      </c>
      <c r="T35" s="102">
        <f t="shared" si="1"/>
        <v>7</v>
      </c>
      <c r="U35" s="80" t="s">
        <v>63</v>
      </c>
      <c r="V35" s="78">
        <v>0</v>
      </c>
      <c r="W35" s="95">
        <f t="shared" si="2"/>
        <v>0</v>
      </c>
      <c r="Y35" s="41">
        <f t="shared" si="10"/>
        <v>0</v>
      </c>
      <c r="AA35" s="1">
        <v>4</v>
      </c>
    </row>
    <row r="36" spans="1:27" ht="80.25" x14ac:dyDescent="0.35">
      <c r="A36" s="5">
        <v>5</v>
      </c>
      <c r="B36" s="2" t="s">
        <v>41</v>
      </c>
      <c r="C36" s="44" t="s">
        <v>42</v>
      </c>
      <c r="D36" s="63">
        <v>4905</v>
      </c>
      <c r="E36" s="1">
        <v>0</v>
      </c>
      <c r="F36" s="1">
        <v>0</v>
      </c>
      <c r="G36" s="1">
        <v>0</v>
      </c>
      <c r="H36" s="1">
        <v>0</v>
      </c>
      <c r="I36" s="6">
        <v>0</v>
      </c>
      <c r="J36" s="1">
        <v>2000</v>
      </c>
      <c r="K36" s="1">
        <v>1250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2000</v>
      </c>
      <c r="R36" s="28">
        <f>(E36+F36+G36+H36+I36+J36+K36+L36+M36+N36+O36+P36+Q36)/12</f>
        <v>437.5</v>
      </c>
      <c r="S36" s="37">
        <v>440</v>
      </c>
      <c r="T36" s="102">
        <f t="shared" si="1"/>
        <v>8.9704383282364937</v>
      </c>
      <c r="U36" s="80" t="s">
        <v>63</v>
      </c>
      <c r="V36" s="78">
        <v>0</v>
      </c>
      <c r="W36" s="95">
        <f t="shared" si="2"/>
        <v>0</v>
      </c>
      <c r="Y36" s="41">
        <f t="shared" si="10"/>
        <v>0</v>
      </c>
      <c r="AA36" s="1">
        <v>3</v>
      </c>
    </row>
    <row r="37" spans="1:27" ht="40.5" x14ac:dyDescent="0.35">
      <c r="A37" s="5">
        <v>5</v>
      </c>
      <c r="B37" s="2" t="s">
        <v>27</v>
      </c>
      <c r="C37" s="44" t="s">
        <v>43</v>
      </c>
      <c r="D37" s="63">
        <v>2300</v>
      </c>
      <c r="E37" s="1">
        <v>1350</v>
      </c>
      <c r="F37" s="1">
        <v>1350</v>
      </c>
      <c r="G37" s="1">
        <v>1350</v>
      </c>
      <c r="H37" s="1">
        <v>1700</v>
      </c>
      <c r="I37" s="1">
        <v>0</v>
      </c>
      <c r="J37" s="1">
        <v>0</v>
      </c>
      <c r="K37" s="1">
        <v>0</v>
      </c>
      <c r="L37" s="1">
        <v>1350</v>
      </c>
      <c r="M37" s="6">
        <v>0</v>
      </c>
      <c r="N37" s="1">
        <v>1350</v>
      </c>
      <c r="O37" s="1">
        <v>1350</v>
      </c>
      <c r="P37" s="1">
        <v>1350</v>
      </c>
      <c r="Q37" s="1">
        <v>1150</v>
      </c>
      <c r="R37" s="28">
        <f>(E37+F37+G37+H37+I37+J37+K37+L37+M37+N37+O37+P37+Q37)/12</f>
        <v>1025</v>
      </c>
      <c r="S37" s="37">
        <v>1025</v>
      </c>
      <c r="T37" s="102">
        <f t="shared" si="1"/>
        <v>44.565217391304351</v>
      </c>
      <c r="V37" s="78">
        <v>1500</v>
      </c>
      <c r="W37" s="95">
        <f t="shared" si="2"/>
        <v>65.217391304347828</v>
      </c>
      <c r="Y37" s="41">
        <f t="shared" si="10"/>
        <v>0</v>
      </c>
      <c r="AA37" s="1">
        <v>2</v>
      </c>
    </row>
    <row r="38" spans="1:27" x14ac:dyDescent="0.35">
      <c r="A38" s="58">
        <v>3250</v>
      </c>
      <c r="B38" s="18"/>
      <c r="C38" s="51"/>
      <c r="D38" s="71">
        <f>SUM(D34:D37)</f>
        <v>15265.5</v>
      </c>
      <c r="E38" s="19">
        <f t="shared" ref="E38:Z38" si="15">SUM(E34:E37)</f>
        <v>3250</v>
      </c>
      <c r="F38" s="19">
        <f t="shared" si="15"/>
        <v>3250</v>
      </c>
      <c r="G38" s="19">
        <f t="shared" si="15"/>
        <v>3250</v>
      </c>
      <c r="H38" s="19">
        <f t="shared" si="15"/>
        <v>1700</v>
      </c>
      <c r="I38" s="19">
        <f t="shared" si="15"/>
        <v>2250</v>
      </c>
      <c r="J38" s="19">
        <f t="shared" si="15"/>
        <v>3250</v>
      </c>
      <c r="K38" s="19">
        <f t="shared" si="15"/>
        <v>3150</v>
      </c>
      <c r="L38" s="19">
        <f t="shared" si="15"/>
        <v>3250</v>
      </c>
      <c r="M38" s="19">
        <f t="shared" si="15"/>
        <v>2000</v>
      </c>
      <c r="N38" s="19">
        <f t="shared" si="15"/>
        <v>3250</v>
      </c>
      <c r="O38" s="19">
        <f t="shared" si="15"/>
        <v>3250</v>
      </c>
      <c r="P38" s="19">
        <f t="shared" si="15"/>
        <v>3250</v>
      </c>
      <c r="Q38" s="19">
        <f t="shared" si="15"/>
        <v>6150</v>
      </c>
      <c r="R38" s="29">
        <f t="shared" si="15"/>
        <v>3554.1083916083917</v>
      </c>
      <c r="S38" s="91">
        <f t="shared" si="15"/>
        <v>3560</v>
      </c>
      <c r="T38" s="79"/>
      <c r="U38" s="81"/>
      <c r="V38" s="75">
        <f t="shared" si="15"/>
        <v>3300</v>
      </c>
      <c r="W38" s="97"/>
      <c r="X38" s="29">
        <f t="shared" si="15"/>
        <v>0</v>
      </c>
      <c r="Y38" s="41">
        <f t="shared" si="10"/>
        <v>0</v>
      </c>
      <c r="Z38" s="29">
        <f t="shared" si="15"/>
        <v>0</v>
      </c>
    </row>
    <row r="39" spans="1:27" x14ac:dyDescent="0.35">
      <c r="A39" s="5" t="s">
        <v>1</v>
      </c>
      <c r="W39" s="95"/>
    </row>
    <row r="40" spans="1:27" ht="66" x14ac:dyDescent="0.35">
      <c r="A40" s="5">
        <v>6</v>
      </c>
      <c r="B40" s="2" t="s">
        <v>37</v>
      </c>
      <c r="C40" s="44" t="s">
        <v>44</v>
      </c>
      <c r="D40" s="70">
        <v>876.5</v>
      </c>
      <c r="E40" s="1">
        <v>550</v>
      </c>
      <c r="F40" s="1">
        <v>550</v>
      </c>
      <c r="G40" s="1">
        <v>550</v>
      </c>
      <c r="H40" s="6">
        <v>0</v>
      </c>
      <c r="I40" s="1">
        <v>812</v>
      </c>
      <c r="J40" s="1">
        <v>800</v>
      </c>
      <c r="K40" s="1">
        <v>500</v>
      </c>
      <c r="L40" s="1">
        <v>550</v>
      </c>
      <c r="M40" s="6">
        <v>0</v>
      </c>
      <c r="N40" s="1">
        <v>550</v>
      </c>
      <c r="O40" s="1">
        <v>550</v>
      </c>
      <c r="P40" s="1">
        <v>550</v>
      </c>
      <c r="Q40" s="1">
        <v>700</v>
      </c>
      <c r="R40" s="28">
        <f>(E40+F40+G40+H40+I40+J40+K40+L40+M40+N40+O40+P40+Q40)/11</f>
        <v>605.63636363636363</v>
      </c>
      <c r="S40" s="37">
        <v>610</v>
      </c>
      <c r="T40" s="102">
        <f t="shared" si="1"/>
        <v>69.594980034227035</v>
      </c>
      <c r="V40" s="78">
        <v>600</v>
      </c>
      <c r="W40" s="95">
        <f t="shared" si="2"/>
        <v>68.45407872219053</v>
      </c>
      <c r="X40" s="41">
        <v>600</v>
      </c>
      <c r="Y40" s="105">
        <f t="shared" si="10"/>
        <v>68.45407872219053</v>
      </c>
      <c r="AA40" s="1">
        <v>1</v>
      </c>
    </row>
    <row r="41" spans="1:27" ht="53.25" x14ac:dyDescent="0.35">
      <c r="A41" s="5">
        <v>6</v>
      </c>
      <c r="B41" s="2" t="s">
        <v>45</v>
      </c>
      <c r="C41" s="44" t="s">
        <v>48</v>
      </c>
      <c r="D41" s="63">
        <v>2060</v>
      </c>
      <c r="E41" s="1">
        <v>1200</v>
      </c>
      <c r="F41" s="1">
        <v>1200</v>
      </c>
      <c r="G41" s="1">
        <v>1200</v>
      </c>
      <c r="H41" s="1">
        <v>960</v>
      </c>
      <c r="I41" s="1">
        <v>812</v>
      </c>
      <c r="J41" s="1">
        <v>800</v>
      </c>
      <c r="K41" s="1">
        <v>1200</v>
      </c>
      <c r="L41" s="1">
        <v>1200</v>
      </c>
      <c r="M41" s="1">
        <v>1000</v>
      </c>
      <c r="N41" s="1">
        <v>1200</v>
      </c>
      <c r="O41" s="1">
        <v>1200</v>
      </c>
      <c r="P41" s="1">
        <v>1200</v>
      </c>
      <c r="Q41" s="1">
        <v>1500</v>
      </c>
      <c r="R41" s="28">
        <f t="shared" ref="R41:R42" si="16">(E41+F41+G41+H41+I41+J41+K41+L41+M41+N41+O41+P41+Q41)/13</f>
        <v>1128.6153846153845</v>
      </c>
      <c r="S41" s="37">
        <v>1130</v>
      </c>
      <c r="T41" s="102">
        <f t="shared" si="1"/>
        <v>54.854368932038838</v>
      </c>
      <c r="V41" s="78">
        <v>1140</v>
      </c>
      <c r="W41" s="95">
        <f t="shared" si="2"/>
        <v>55.339805825242721</v>
      </c>
      <c r="X41" s="41">
        <v>1000</v>
      </c>
      <c r="Y41" s="105">
        <f t="shared" si="10"/>
        <v>48.543689320388353</v>
      </c>
      <c r="AA41" s="1">
        <v>4</v>
      </c>
    </row>
    <row r="42" spans="1:27" ht="53.25" x14ac:dyDescent="0.35">
      <c r="A42" s="5">
        <v>6</v>
      </c>
      <c r="B42" s="2" t="s">
        <v>45</v>
      </c>
      <c r="C42" s="44" t="s">
        <v>46</v>
      </c>
      <c r="D42" s="63">
        <v>1600</v>
      </c>
      <c r="E42" s="1">
        <v>900</v>
      </c>
      <c r="F42" s="1">
        <v>900</v>
      </c>
      <c r="G42" s="1">
        <v>900</v>
      </c>
      <c r="H42" s="1">
        <v>1150</v>
      </c>
      <c r="I42" s="1">
        <v>812</v>
      </c>
      <c r="J42" s="1">
        <v>800</v>
      </c>
      <c r="K42" s="1">
        <v>900</v>
      </c>
      <c r="L42" s="1">
        <v>900</v>
      </c>
      <c r="M42" s="1">
        <v>800</v>
      </c>
      <c r="N42" s="1">
        <v>900</v>
      </c>
      <c r="O42" s="1">
        <v>900</v>
      </c>
      <c r="P42" s="1">
        <v>900</v>
      </c>
      <c r="Q42" s="1">
        <v>1200</v>
      </c>
      <c r="R42" s="28">
        <f t="shared" si="16"/>
        <v>920.15384615384619</v>
      </c>
      <c r="S42" s="37">
        <v>920</v>
      </c>
      <c r="T42" s="102">
        <f t="shared" si="1"/>
        <v>57.5</v>
      </c>
      <c r="V42" s="78">
        <v>950</v>
      </c>
      <c r="W42" s="95">
        <f t="shared" si="2"/>
        <v>59.375</v>
      </c>
      <c r="X42" s="41">
        <v>950</v>
      </c>
      <c r="Y42" s="105">
        <f t="shared" si="10"/>
        <v>59.375</v>
      </c>
      <c r="AA42" s="1">
        <v>3</v>
      </c>
    </row>
    <row r="43" spans="1:27" ht="48.75" x14ac:dyDescent="0.35">
      <c r="A43" s="5">
        <v>6</v>
      </c>
      <c r="B43" s="2" t="s">
        <v>29</v>
      </c>
      <c r="C43" s="44" t="s">
        <v>47</v>
      </c>
      <c r="D43" s="63">
        <v>1000</v>
      </c>
      <c r="E43" s="1">
        <v>600</v>
      </c>
      <c r="F43" s="1">
        <v>600</v>
      </c>
      <c r="G43" s="1">
        <v>600</v>
      </c>
      <c r="H43" s="1">
        <v>610</v>
      </c>
      <c r="I43" s="1">
        <v>812</v>
      </c>
      <c r="J43" s="1">
        <v>850</v>
      </c>
      <c r="K43" s="1">
        <v>600</v>
      </c>
      <c r="L43" s="1">
        <v>600</v>
      </c>
      <c r="M43" s="6">
        <v>0</v>
      </c>
      <c r="N43" s="1">
        <v>600</v>
      </c>
      <c r="O43" s="1">
        <v>600</v>
      </c>
      <c r="P43" s="1">
        <v>600</v>
      </c>
      <c r="Q43" s="1">
        <v>700</v>
      </c>
      <c r="R43" s="28">
        <f>(E43+F43+G43+H43+I43+J43+K43+L43+M43+N43+O43+P43+Q43)/12</f>
        <v>647.66666666666663</v>
      </c>
      <c r="S43" s="37">
        <v>650</v>
      </c>
      <c r="T43" s="102">
        <f t="shared" si="1"/>
        <v>65</v>
      </c>
      <c r="V43" s="78">
        <v>650</v>
      </c>
      <c r="W43" s="95">
        <f t="shared" si="2"/>
        <v>65</v>
      </c>
      <c r="X43" s="41">
        <v>790</v>
      </c>
      <c r="Y43" s="105">
        <f t="shared" si="10"/>
        <v>79</v>
      </c>
      <c r="AA43" s="1">
        <v>2</v>
      </c>
    </row>
    <row r="44" spans="1:27" ht="21.75" thickBot="1" x14ac:dyDescent="0.4">
      <c r="A44" s="59">
        <v>3250</v>
      </c>
      <c r="B44" s="21"/>
      <c r="C44" s="52"/>
      <c r="D44" s="72">
        <f>SUM(D40:D43)</f>
        <v>5536.5</v>
      </c>
      <c r="E44" s="20">
        <f t="shared" ref="E44:X44" si="17">SUM(E40:E43)</f>
        <v>3250</v>
      </c>
      <c r="F44" s="20">
        <f t="shared" si="17"/>
        <v>3250</v>
      </c>
      <c r="G44" s="20">
        <f t="shared" si="17"/>
        <v>3250</v>
      </c>
      <c r="H44" s="20">
        <f t="shared" si="17"/>
        <v>2720</v>
      </c>
      <c r="I44" s="20">
        <f t="shared" si="17"/>
        <v>3248</v>
      </c>
      <c r="J44" s="20">
        <f t="shared" si="17"/>
        <v>3250</v>
      </c>
      <c r="K44" s="20">
        <f t="shared" si="17"/>
        <v>3200</v>
      </c>
      <c r="L44" s="20">
        <f t="shared" si="17"/>
        <v>3250</v>
      </c>
      <c r="M44" s="20">
        <f t="shared" si="17"/>
        <v>1800</v>
      </c>
      <c r="N44" s="20">
        <f t="shared" si="17"/>
        <v>3250</v>
      </c>
      <c r="O44" s="20">
        <f t="shared" si="17"/>
        <v>3250</v>
      </c>
      <c r="P44" s="20">
        <f t="shared" si="17"/>
        <v>3250</v>
      </c>
      <c r="Q44" s="20">
        <f t="shared" si="17"/>
        <v>4100</v>
      </c>
      <c r="R44" s="30">
        <f t="shared" si="17"/>
        <v>3302.072261072261</v>
      </c>
      <c r="S44" s="92">
        <f t="shared" si="17"/>
        <v>3310</v>
      </c>
      <c r="T44" s="103"/>
      <c r="U44" s="82"/>
      <c r="V44" s="76">
        <f t="shared" si="17"/>
        <v>3340</v>
      </c>
      <c r="W44" s="98"/>
      <c r="X44" s="38">
        <f t="shared" si="17"/>
        <v>3340</v>
      </c>
      <c r="Y44" s="38"/>
      <c r="Z44" s="38"/>
    </row>
    <row r="45" spans="1:27" s="24" customFormat="1" ht="21.75" thickBot="1" x14ac:dyDescent="0.4">
      <c r="A45" s="60">
        <f t="shared" ref="A45" si="18">SUM(A11+A16+A28+A32+A38+A44)</f>
        <v>65000</v>
      </c>
      <c r="B45" s="22"/>
      <c r="C45" s="53"/>
      <c r="D45" s="73">
        <f>SUM(D11+D16+D28+D32+D38+D44)</f>
        <v>113037</v>
      </c>
      <c r="E45" s="23">
        <f t="shared" ref="E45:U45" si="19">SUM(E11+E16+E28+E32+E38+E44)</f>
        <v>65000</v>
      </c>
      <c r="F45" s="23">
        <f t="shared" si="19"/>
        <v>63750</v>
      </c>
      <c r="G45" s="23">
        <f t="shared" si="19"/>
        <v>65000</v>
      </c>
      <c r="H45" s="23">
        <f t="shared" si="19"/>
        <v>62270</v>
      </c>
      <c r="I45" s="23">
        <f t="shared" si="19"/>
        <v>64000</v>
      </c>
      <c r="J45" s="23">
        <f t="shared" si="19"/>
        <v>65000</v>
      </c>
      <c r="K45" s="23">
        <f t="shared" si="19"/>
        <v>62850</v>
      </c>
      <c r="L45" s="23">
        <f t="shared" si="19"/>
        <v>65000</v>
      </c>
      <c r="M45" s="23">
        <f t="shared" si="19"/>
        <v>10300</v>
      </c>
      <c r="N45" s="23">
        <f t="shared" si="19"/>
        <v>65000</v>
      </c>
      <c r="O45" s="23">
        <f t="shared" si="19"/>
        <v>65000</v>
      </c>
      <c r="P45" s="23">
        <f t="shared" si="19"/>
        <v>65000</v>
      </c>
      <c r="Q45" s="23">
        <f t="shared" si="19"/>
        <v>59400</v>
      </c>
      <c r="R45" s="31">
        <f t="shared" si="19"/>
        <v>64947.332167832166</v>
      </c>
      <c r="S45" s="93">
        <f t="shared" si="19"/>
        <v>65000</v>
      </c>
      <c r="T45" s="104">
        <f t="shared" si="19"/>
        <v>0</v>
      </c>
      <c r="U45" s="83">
        <f t="shared" si="19"/>
        <v>0</v>
      </c>
      <c r="V45" s="77">
        <f>SUM(V11+V16+V28+V32+V38+V44)</f>
        <v>65000</v>
      </c>
      <c r="W45" s="95"/>
      <c r="X45" s="43"/>
      <c r="Y45" s="43"/>
    </row>
    <row r="46" spans="1:27" x14ac:dyDescent="0.35">
      <c r="A46" s="25"/>
      <c r="B46" s="84"/>
      <c r="C46" s="85"/>
      <c r="D46" s="86"/>
      <c r="E46" s="8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88"/>
      <c r="V46" s="61"/>
      <c r="W46" s="99"/>
      <c r="X46" s="42"/>
      <c r="Y46" s="42"/>
    </row>
    <row r="47" spans="1:27" x14ac:dyDescent="0.35">
      <c r="B47" s="89"/>
      <c r="C47" s="49"/>
      <c r="D47" s="6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88"/>
      <c r="V47" s="61"/>
      <c r="W47" s="99"/>
      <c r="X47" s="42"/>
      <c r="Y47" s="42"/>
    </row>
    <row r="48" spans="1:27" x14ac:dyDescent="0.35">
      <c r="B48" s="89"/>
      <c r="C48" s="49"/>
      <c r="D48" s="6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88"/>
      <c r="V48" s="61"/>
      <c r="W48" s="100"/>
      <c r="X48" s="42"/>
      <c r="Y48" s="42"/>
    </row>
    <row r="49" spans="2:25" x14ac:dyDescent="0.35">
      <c r="B49" s="89"/>
      <c r="C49" s="49"/>
      <c r="D49" s="6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88"/>
      <c r="V49" s="61"/>
      <c r="W49" s="100"/>
      <c r="X49" s="42"/>
      <c r="Y49" s="42"/>
    </row>
    <row r="50" spans="2:25" x14ac:dyDescent="0.35">
      <c r="B50" s="89"/>
      <c r="C50" s="49"/>
      <c r="D50" s="68"/>
      <c r="E50" s="90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88"/>
      <c r="V50" s="61"/>
      <c r="W50" s="100"/>
      <c r="X50" s="42"/>
    </row>
    <row r="51" spans="2:25" x14ac:dyDescent="0.35">
      <c r="B51" s="89"/>
      <c r="C51" s="49"/>
      <c r="D51" s="6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88"/>
      <c r="V51" s="61"/>
      <c r="W51" s="100"/>
      <c r="X51" s="42"/>
      <c r="Y51" s="42"/>
    </row>
    <row r="52" spans="2:25" x14ac:dyDescent="0.35">
      <c r="B52" s="13"/>
      <c r="C52" s="49"/>
      <c r="D52" s="6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88"/>
      <c r="V52" s="61"/>
      <c r="W52" s="100"/>
      <c r="X52" s="42"/>
      <c r="Y52" s="42"/>
    </row>
    <row r="53" spans="2:25" x14ac:dyDescent="0.35">
      <c r="B53" s="13"/>
      <c r="C53" s="49"/>
      <c r="D53" s="6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88"/>
      <c r="V53" s="61"/>
      <c r="W53" s="100"/>
      <c r="X53" s="42"/>
      <c r="Y53" s="42"/>
    </row>
    <row r="54" spans="2:25" x14ac:dyDescent="0.35">
      <c r="B54" s="13"/>
      <c r="C54" s="49"/>
      <c r="D54" s="6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88"/>
      <c r="V54" s="61"/>
      <c r="W54" s="100"/>
      <c r="X54" s="42"/>
      <c r="Y54" s="42"/>
    </row>
    <row r="55" spans="2:25" x14ac:dyDescent="0.35">
      <c r="B55" s="13"/>
      <c r="C55" s="49"/>
      <c r="D55" s="6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88"/>
      <c r="V55" s="61"/>
      <c r="W55" s="100"/>
      <c r="X55" s="42"/>
      <c r="Y55" s="42"/>
    </row>
    <row r="56" spans="2:25" x14ac:dyDescent="0.35">
      <c r="B56" s="13"/>
      <c r="C56" s="49"/>
      <c r="D56" s="6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88"/>
      <c r="V56" s="61"/>
      <c r="W56" s="100"/>
      <c r="X56" s="42"/>
      <c r="Y56" s="42"/>
    </row>
    <row r="57" spans="2:25" x14ac:dyDescent="0.35">
      <c r="B57" s="13"/>
      <c r="C57" s="49"/>
      <c r="D57" s="6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88"/>
      <c r="V57" s="61"/>
      <c r="W57" s="100"/>
      <c r="X57" s="42"/>
      <c r="Y57" s="42"/>
    </row>
    <row r="58" spans="2:25" x14ac:dyDescent="0.35">
      <c r="B58" s="13"/>
      <c r="C58" s="49"/>
      <c r="D58" s="6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88"/>
      <c r="V58" s="61"/>
      <c r="W58" s="100"/>
      <c r="X58" s="42"/>
      <c r="Y58" s="42"/>
    </row>
    <row r="59" spans="2:25" x14ac:dyDescent="0.35">
      <c r="B59" s="13"/>
      <c r="C59" s="49"/>
      <c r="D59" s="6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88"/>
      <c r="V59" s="61"/>
      <c r="W59" s="100"/>
      <c r="X59" s="42"/>
      <c r="Y59" s="42"/>
    </row>
    <row r="60" spans="2:25" x14ac:dyDescent="0.35">
      <c r="B60" s="13"/>
      <c r="C60" s="49"/>
      <c r="D60" s="6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88"/>
      <c r="V60" s="61"/>
      <c r="W60" s="100"/>
      <c r="X60" s="42"/>
      <c r="Y60" s="42"/>
    </row>
    <row r="61" spans="2:25" x14ac:dyDescent="0.35">
      <c r="B61" s="13"/>
      <c r="C61" s="49"/>
      <c r="D61" s="6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88"/>
      <c r="V61" s="61"/>
      <c r="W61" s="100"/>
      <c r="X61" s="42"/>
      <c r="Y61" s="42"/>
    </row>
    <row r="62" spans="2:25" x14ac:dyDescent="0.35">
      <c r="B62" s="13"/>
      <c r="C62" s="49"/>
      <c r="D62" s="6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88"/>
      <c r="V62" s="61"/>
      <c r="W62" s="100"/>
      <c r="X62" s="42"/>
      <c r="Y62" s="42"/>
    </row>
    <row r="63" spans="2:25" x14ac:dyDescent="0.35">
      <c r="B63" s="13"/>
      <c r="C63" s="49"/>
      <c r="D63" s="6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88"/>
      <c r="V63" s="61"/>
      <c r="W63" s="100"/>
      <c r="X63" s="42"/>
      <c r="Y63" s="42"/>
    </row>
    <row r="64" spans="2:25" x14ac:dyDescent="0.35">
      <c r="B64" s="13"/>
      <c r="C64" s="49"/>
      <c r="D64" s="6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88"/>
      <c r="V64" s="61"/>
      <c r="W64" s="100"/>
      <c r="X64" s="42"/>
      <c r="Y64" s="42"/>
    </row>
    <row r="65" spans="2:25" x14ac:dyDescent="0.35">
      <c r="B65" s="13"/>
      <c r="C65" s="49"/>
      <c r="D65" s="6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88"/>
      <c r="V65" s="61"/>
      <c r="W65" s="100"/>
      <c r="X65" s="42"/>
      <c r="Y65" s="42"/>
    </row>
    <row r="66" spans="2:25" x14ac:dyDescent="0.35">
      <c r="B66" s="13"/>
      <c r="C66" s="49"/>
      <c r="D66" s="6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88"/>
      <c r="V66" s="61"/>
      <c r="W66" s="100"/>
      <c r="X66" s="42"/>
      <c r="Y66" s="42"/>
    </row>
    <row r="67" spans="2:25" x14ac:dyDescent="0.35">
      <c r="B67" s="13"/>
      <c r="C67" s="49"/>
      <c r="D67" s="6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88"/>
      <c r="V67" s="61"/>
      <c r="W67" s="100"/>
      <c r="X67" s="42"/>
      <c r="Y67" s="42"/>
    </row>
    <row r="68" spans="2:25" x14ac:dyDescent="0.35">
      <c r="B68" s="13"/>
      <c r="C68" s="49"/>
      <c r="D68" s="6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88"/>
      <c r="V68" s="61"/>
      <c r="W68" s="100"/>
      <c r="X68" s="42"/>
      <c r="Y68" s="42"/>
    </row>
    <row r="69" spans="2:25" x14ac:dyDescent="0.35">
      <c r="B69" s="13"/>
      <c r="C69" s="49"/>
      <c r="D69" s="6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88"/>
      <c r="V69" s="61"/>
      <c r="W69" s="100"/>
      <c r="X69" s="42"/>
      <c r="Y69" s="42"/>
    </row>
    <row r="70" spans="2:25" x14ac:dyDescent="0.35">
      <c r="B70" s="13"/>
      <c r="C70" s="49"/>
      <c r="D70" s="6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88"/>
      <c r="V70" s="61"/>
      <c r="W70" s="100"/>
      <c r="X70" s="42"/>
      <c r="Y70" s="42"/>
    </row>
    <row r="71" spans="2:25" x14ac:dyDescent="0.35">
      <c r="B71" s="13"/>
      <c r="C71" s="49"/>
      <c r="D71" s="6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88"/>
      <c r="V71" s="61"/>
      <c r="W71" s="100"/>
      <c r="X71" s="42"/>
      <c r="Y71" s="42"/>
    </row>
    <row r="72" spans="2:25" x14ac:dyDescent="0.35">
      <c r="B72" s="13"/>
      <c r="C72" s="49"/>
      <c r="D72" s="6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88"/>
      <c r="V72" s="61"/>
      <c r="W72" s="100"/>
      <c r="X72" s="42"/>
      <c r="Y72" s="42"/>
    </row>
    <row r="73" spans="2:25" x14ac:dyDescent="0.35">
      <c r="B73" s="13"/>
      <c r="C73" s="49"/>
      <c r="D73" s="6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88"/>
      <c r="V73" s="61"/>
      <c r="W73" s="100"/>
      <c r="X73" s="42"/>
      <c r="Y73" s="42"/>
    </row>
    <row r="74" spans="2:25" x14ac:dyDescent="0.35">
      <c r="B74" s="13"/>
      <c r="C74" s="49"/>
      <c r="D74" s="6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88"/>
      <c r="V74" s="61"/>
      <c r="W74" s="100"/>
      <c r="X74" s="42"/>
      <c r="Y74" s="42"/>
    </row>
    <row r="75" spans="2:25" x14ac:dyDescent="0.35">
      <c r="B75" s="13"/>
      <c r="C75" s="49"/>
      <c r="D75" s="6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88"/>
      <c r="V75" s="61"/>
      <c r="W75" s="100"/>
      <c r="X75" s="42"/>
      <c r="Y75" s="42"/>
    </row>
    <row r="76" spans="2:25" x14ac:dyDescent="0.35">
      <c r="B76" s="13"/>
      <c r="C76" s="49"/>
      <c r="D76" s="6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88"/>
      <c r="V76" s="61"/>
      <c r="W76" s="100"/>
      <c r="X76" s="42"/>
      <c r="Y76" s="42"/>
    </row>
    <row r="77" spans="2:25" x14ac:dyDescent="0.35">
      <c r="B77" s="13"/>
      <c r="C77" s="49"/>
      <c r="D77" s="6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88"/>
      <c r="V77" s="61"/>
      <c r="W77" s="100"/>
      <c r="X77" s="42"/>
      <c r="Y77" s="42"/>
    </row>
    <row r="78" spans="2:25" x14ac:dyDescent="0.35">
      <c r="B78" s="13"/>
      <c r="C78" s="49"/>
      <c r="D78" s="6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88"/>
      <c r="V78" s="61"/>
      <c r="W78" s="100"/>
      <c r="X78" s="42"/>
      <c r="Y78" s="42"/>
    </row>
    <row r="79" spans="2:25" x14ac:dyDescent="0.35">
      <c r="B79" s="13"/>
      <c r="C79" s="49"/>
      <c r="D79" s="6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88"/>
      <c r="V79" s="61"/>
      <c r="W79" s="100"/>
      <c r="X79" s="42"/>
      <c r="Y79" s="42"/>
    </row>
    <row r="80" spans="2:25" x14ac:dyDescent="0.35">
      <c r="B80" s="13"/>
      <c r="C80" s="49"/>
      <c r="D80" s="6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88"/>
      <c r="V80" s="61"/>
      <c r="W80" s="100"/>
      <c r="X80" s="42"/>
      <c r="Y80" s="42"/>
    </row>
    <row r="81" spans="2:25" x14ac:dyDescent="0.35">
      <c r="B81" s="13"/>
      <c r="C81" s="49"/>
      <c r="D81" s="6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88"/>
      <c r="V81" s="61"/>
      <c r="W81" s="100"/>
      <c r="X81" s="42"/>
      <c r="Y81" s="42"/>
    </row>
    <row r="82" spans="2:25" x14ac:dyDescent="0.35">
      <c r="B82" s="13"/>
      <c r="C82" s="49"/>
      <c r="D82" s="6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88"/>
      <c r="V82" s="61"/>
      <c r="W82" s="100"/>
      <c r="X82" s="42"/>
      <c r="Y82" s="42"/>
    </row>
    <row r="83" spans="2:25" x14ac:dyDescent="0.35">
      <c r="B83" s="13"/>
      <c r="C83" s="49"/>
      <c r="D83" s="6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88"/>
      <c r="V83" s="61"/>
      <c r="W83" s="100"/>
      <c r="X83" s="42"/>
      <c r="Y83" s="42"/>
    </row>
    <row r="84" spans="2:25" x14ac:dyDescent="0.35">
      <c r="B84" s="13"/>
      <c r="C84" s="49"/>
      <c r="D84" s="6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88"/>
      <c r="V84" s="61"/>
      <c r="W84" s="100"/>
      <c r="X84" s="42"/>
      <c r="Y84" s="42"/>
    </row>
    <row r="85" spans="2:25" x14ac:dyDescent="0.35">
      <c r="B85" s="13"/>
      <c r="C85" s="49"/>
      <c r="D85" s="6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88"/>
      <c r="V85" s="61"/>
      <c r="W85" s="100"/>
      <c r="X85" s="42"/>
      <c r="Y85" s="42"/>
    </row>
    <row r="86" spans="2:25" x14ac:dyDescent="0.35">
      <c r="B86" s="13"/>
      <c r="C86" s="49"/>
      <c r="D86" s="6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88"/>
      <c r="V86" s="61"/>
      <c r="W86" s="100"/>
      <c r="X86" s="42"/>
      <c r="Y86" s="42"/>
    </row>
    <row r="87" spans="2:25" x14ac:dyDescent="0.35">
      <c r="B87" s="13"/>
      <c r="C87" s="49"/>
      <c r="D87" s="6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88"/>
      <c r="V87" s="61"/>
      <c r="W87" s="100"/>
      <c r="X87" s="42"/>
      <c r="Y87" s="42"/>
    </row>
    <row r="88" spans="2:25" x14ac:dyDescent="0.35">
      <c r="B88" s="13"/>
      <c r="C88" s="49"/>
      <c r="D88" s="6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88"/>
      <c r="V88" s="61"/>
      <c r="W88" s="100"/>
      <c r="X88" s="42"/>
      <c r="Y88" s="42"/>
    </row>
    <row r="89" spans="2:25" x14ac:dyDescent="0.35">
      <c r="B89" s="13"/>
      <c r="C89" s="49"/>
      <c r="D89" s="6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88"/>
      <c r="V89" s="61"/>
      <c r="W89" s="100"/>
      <c r="X89" s="42"/>
      <c r="Y89" s="42"/>
    </row>
    <row r="90" spans="2:25" x14ac:dyDescent="0.35">
      <c r="B90" s="13"/>
      <c r="C90" s="49"/>
      <c r="D90" s="6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88"/>
      <c r="V90" s="61"/>
      <c r="W90" s="100"/>
      <c r="X90" s="42"/>
      <c r="Y90" s="42"/>
    </row>
    <row r="91" spans="2:25" x14ac:dyDescent="0.35">
      <c r="B91" s="13"/>
      <c r="C91" s="49"/>
      <c r="D91" s="6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88"/>
      <c r="V91" s="61"/>
      <c r="W91" s="100"/>
      <c r="X91" s="42"/>
      <c r="Y91" s="42"/>
    </row>
    <row r="92" spans="2:25" x14ac:dyDescent="0.35">
      <c r="B92" s="13"/>
      <c r="C92" s="49"/>
      <c r="D92" s="6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88"/>
      <c r="V92" s="61"/>
      <c r="W92" s="100"/>
      <c r="X92" s="42"/>
      <c r="Y92" s="42"/>
    </row>
    <row r="93" spans="2:25" x14ac:dyDescent="0.35">
      <c r="B93" s="13"/>
      <c r="C93" s="49"/>
      <c r="D93" s="6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88"/>
      <c r="V93" s="61"/>
      <c r="W93" s="100"/>
      <c r="X93" s="42"/>
      <c r="Y93" s="42"/>
    </row>
    <row r="94" spans="2:25" x14ac:dyDescent="0.35">
      <c r="B94" s="13"/>
      <c r="C94" s="49"/>
      <c r="D94" s="6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88"/>
      <c r="V94" s="61"/>
      <c r="W94" s="100"/>
      <c r="X94" s="42"/>
      <c r="Y94" s="42"/>
    </row>
    <row r="95" spans="2:25" x14ac:dyDescent="0.35">
      <c r="B95" s="13"/>
      <c r="C95" s="49"/>
      <c r="D95" s="6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88"/>
      <c r="V95" s="61"/>
      <c r="W95" s="100"/>
      <c r="X95" s="42"/>
      <c r="Y95" s="42"/>
    </row>
    <row r="96" spans="2:25" x14ac:dyDescent="0.35">
      <c r="B96" s="13"/>
      <c r="C96" s="49"/>
      <c r="D96" s="6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88"/>
      <c r="V96" s="61"/>
      <c r="W96" s="100"/>
      <c r="X96" s="42"/>
      <c r="Y96" s="42"/>
    </row>
    <row r="97" spans="2:25" x14ac:dyDescent="0.35">
      <c r="B97" s="13"/>
      <c r="C97" s="49"/>
      <c r="D97" s="6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88"/>
      <c r="V97" s="61"/>
      <c r="W97" s="100"/>
      <c r="X97" s="42"/>
      <c r="Y97" s="42"/>
    </row>
    <row r="98" spans="2:25" x14ac:dyDescent="0.35">
      <c r="B98" s="13"/>
      <c r="C98" s="49"/>
      <c r="D98" s="6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88"/>
      <c r="V98" s="61"/>
      <c r="W98" s="100"/>
      <c r="X98" s="42"/>
      <c r="Y98" s="42"/>
    </row>
    <row r="99" spans="2:25" x14ac:dyDescent="0.35">
      <c r="B99" s="13"/>
      <c r="C99" s="49"/>
      <c r="D99" s="6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88"/>
      <c r="V99" s="61"/>
      <c r="W99" s="100"/>
      <c r="X99" s="42"/>
      <c r="Y99" s="42"/>
    </row>
    <row r="100" spans="2:25" x14ac:dyDescent="0.35">
      <c r="B100" s="13"/>
      <c r="C100" s="49"/>
      <c r="D100" s="6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88"/>
      <c r="V100" s="61"/>
      <c r="W100" s="100"/>
      <c r="X100" s="42"/>
      <c r="Y100" s="42"/>
    </row>
    <row r="101" spans="2:25" x14ac:dyDescent="0.35">
      <c r="B101" s="13"/>
      <c r="C101" s="49"/>
      <c r="D101" s="6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88"/>
      <c r="V101" s="61"/>
      <c r="W101" s="100"/>
      <c r="X101" s="42"/>
      <c r="Y101" s="42"/>
    </row>
    <row r="102" spans="2:25" x14ac:dyDescent="0.35">
      <c r="B102" s="13"/>
      <c r="C102" s="49"/>
      <c r="D102" s="6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88"/>
      <c r="V102" s="61"/>
      <c r="W102" s="100"/>
      <c r="X102" s="42"/>
      <c r="Y102" s="42"/>
    </row>
    <row r="103" spans="2:25" x14ac:dyDescent="0.35">
      <c r="B103" s="13"/>
      <c r="C103" s="49"/>
      <c r="D103" s="6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88"/>
      <c r="V103" s="61"/>
      <c r="W103" s="100"/>
      <c r="X103" s="42"/>
      <c r="Y103" s="42"/>
    </row>
    <row r="104" spans="2:25" x14ac:dyDescent="0.35">
      <c r="B104" s="13"/>
      <c r="C104" s="49"/>
      <c r="D104" s="6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88"/>
      <c r="V104" s="61"/>
      <c r="W104" s="100"/>
      <c r="X104" s="42"/>
      <c r="Y104" s="42"/>
    </row>
    <row r="105" spans="2:25" x14ac:dyDescent="0.35">
      <c r="B105" s="13"/>
      <c r="C105" s="49"/>
      <c r="D105" s="6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88"/>
      <c r="V105" s="61"/>
      <c r="W105" s="100"/>
      <c r="X105" s="42"/>
      <c r="Y105" s="42"/>
    </row>
    <row r="106" spans="2:25" x14ac:dyDescent="0.35">
      <c r="B106" s="13"/>
      <c r="C106" s="49"/>
      <c r="D106" s="6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88"/>
      <c r="V106" s="61"/>
      <c r="W106" s="100"/>
      <c r="X106" s="42"/>
      <c r="Y106" s="42"/>
    </row>
    <row r="107" spans="2:25" x14ac:dyDescent="0.35">
      <c r="B107" s="13"/>
      <c r="C107" s="49"/>
      <c r="D107" s="6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88"/>
      <c r="V107" s="61"/>
      <c r="W107" s="100"/>
      <c r="X107" s="42"/>
      <c r="Y107" s="42"/>
    </row>
    <row r="108" spans="2:25" x14ac:dyDescent="0.35">
      <c r="B108" s="13"/>
      <c r="C108" s="49"/>
      <c r="D108" s="6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88"/>
      <c r="V108" s="61"/>
      <c r="W108" s="100"/>
      <c r="X108" s="42"/>
      <c r="Y108" s="42"/>
    </row>
    <row r="109" spans="2:25" x14ac:dyDescent="0.35">
      <c r="B109" s="13"/>
      <c r="C109" s="49"/>
      <c r="D109" s="6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88"/>
      <c r="V109" s="61"/>
      <c r="W109" s="100"/>
      <c r="X109" s="42"/>
      <c r="Y109" s="42"/>
    </row>
    <row r="110" spans="2:25" x14ac:dyDescent="0.35">
      <c r="B110" s="13"/>
      <c r="C110" s="49"/>
      <c r="D110" s="6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88"/>
      <c r="V110" s="61"/>
      <c r="W110" s="100"/>
      <c r="X110" s="42"/>
      <c r="Y110" s="42"/>
    </row>
    <row r="111" spans="2:25" x14ac:dyDescent="0.35">
      <c r="B111" s="13"/>
      <c r="C111" s="49"/>
      <c r="D111" s="6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88"/>
      <c r="V111" s="61"/>
      <c r="W111" s="100"/>
      <c r="X111" s="42"/>
      <c r="Y111" s="42"/>
    </row>
    <row r="112" spans="2:25" x14ac:dyDescent="0.35">
      <c r="B112" s="13"/>
      <c r="C112" s="49"/>
      <c r="D112" s="6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88"/>
      <c r="V112" s="61"/>
      <c r="W112" s="100"/>
      <c r="X112" s="42"/>
      <c r="Y112" s="42"/>
    </row>
    <row r="113" spans="2:25" x14ac:dyDescent="0.35">
      <c r="B113" s="13"/>
      <c r="C113" s="49"/>
      <c r="D113" s="6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88"/>
      <c r="V113" s="61"/>
      <c r="W113" s="100"/>
      <c r="X113" s="42"/>
      <c r="Y113" s="42"/>
    </row>
    <row r="114" spans="2:25" x14ac:dyDescent="0.35">
      <c r="B114" s="13"/>
      <c r="C114" s="49"/>
      <c r="D114" s="6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88"/>
      <c r="V114" s="61"/>
      <c r="W114" s="100"/>
      <c r="X114" s="42"/>
      <c r="Y114" s="42"/>
    </row>
    <row r="115" spans="2:25" x14ac:dyDescent="0.35">
      <c r="B115" s="13"/>
      <c r="C115" s="49"/>
      <c r="D115" s="6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88"/>
      <c r="V115" s="61"/>
      <c r="W115" s="100"/>
      <c r="X115" s="42"/>
      <c r="Y115" s="42"/>
    </row>
    <row r="116" spans="2:25" x14ac:dyDescent="0.35">
      <c r="B116" s="13"/>
      <c r="C116" s="49"/>
      <c r="D116" s="6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88"/>
      <c r="V116" s="61"/>
      <c r="W116" s="100"/>
      <c r="X116" s="42"/>
      <c r="Y116" s="42"/>
    </row>
    <row r="117" spans="2:25" x14ac:dyDescent="0.35">
      <c r="B117" s="13"/>
      <c r="C117" s="49"/>
      <c r="D117" s="6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88"/>
      <c r="V117" s="61"/>
      <c r="W117" s="100"/>
      <c r="X117" s="42"/>
      <c r="Y117" s="42"/>
    </row>
    <row r="118" spans="2:25" x14ac:dyDescent="0.35">
      <c r="B118" s="13"/>
      <c r="C118" s="49"/>
      <c r="D118" s="6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88"/>
      <c r="V118" s="61"/>
      <c r="W118" s="100"/>
      <c r="X118" s="42"/>
      <c r="Y118" s="42"/>
    </row>
    <row r="119" spans="2:25" x14ac:dyDescent="0.35">
      <c r="B119" s="13"/>
      <c r="C119" s="49"/>
      <c r="D119" s="6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88"/>
      <c r="V119" s="61"/>
      <c r="W119" s="100"/>
      <c r="X119" s="42"/>
      <c r="Y119" s="42"/>
    </row>
    <row r="120" spans="2:25" x14ac:dyDescent="0.35">
      <c r="B120" s="13"/>
      <c r="C120" s="49"/>
      <c r="D120" s="6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88"/>
      <c r="V120" s="61"/>
      <c r="W120" s="100"/>
      <c r="X120" s="42"/>
      <c r="Y120" s="42"/>
    </row>
  </sheetData>
  <pageMargins left="0.11811023622047244" right="0.11811023622047244" top="0.15748031496062992" bottom="0.15748031496062992" header="0.1181102362204724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Matelienė</dc:creator>
  <cp:lastModifiedBy>Irena Matelienė</cp:lastModifiedBy>
  <cp:lastPrinted>2021-10-27T07:06:43Z</cp:lastPrinted>
  <dcterms:created xsi:type="dcterms:W3CDTF">2021-08-05T11:24:44Z</dcterms:created>
  <dcterms:modified xsi:type="dcterms:W3CDTF">2021-10-27T07:08:40Z</dcterms:modified>
</cp:coreProperties>
</file>