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370" windowHeight="10305"/>
  </bookViews>
  <sheets>
    <sheet name="2023-2025" sheetId="15" r:id="rId1"/>
  </sheets>
  <definedNames>
    <definedName name="_xlnm.Print_Area" localSheetId="0">'2023-2025'!$A$1:$Q$108</definedName>
  </definedNames>
  <calcPr calcId="145621"/>
</workbook>
</file>

<file path=xl/calcChain.xml><?xml version="1.0" encoding="utf-8"?>
<calcChain xmlns="http://schemas.openxmlformats.org/spreadsheetml/2006/main">
  <c r="H106" i="15" l="1"/>
  <c r="M97" i="15"/>
  <c r="L97" i="15"/>
  <c r="K97" i="15"/>
  <c r="J97" i="15"/>
  <c r="I97" i="15"/>
  <c r="H97" i="15" l="1"/>
  <c r="J104" i="15" l="1"/>
  <c r="K104" i="15"/>
  <c r="L104" i="15"/>
  <c r="M104" i="15"/>
  <c r="J105" i="15"/>
  <c r="K105" i="15"/>
  <c r="L105" i="15"/>
  <c r="M105" i="15"/>
  <c r="J101" i="15"/>
  <c r="K101" i="15"/>
  <c r="L101" i="15"/>
  <c r="M101" i="15"/>
  <c r="I104" i="15" l="1"/>
  <c r="I101" i="15"/>
  <c r="H101" i="15"/>
  <c r="J73" i="15"/>
  <c r="K73" i="15"/>
  <c r="K29" i="15"/>
  <c r="I21" i="15"/>
  <c r="J21" i="15"/>
  <c r="K21" i="15"/>
  <c r="L21" i="15"/>
  <c r="M21" i="15"/>
  <c r="H21" i="15"/>
  <c r="I32" i="15"/>
  <c r="J32" i="15"/>
  <c r="K32" i="15"/>
  <c r="L32" i="15"/>
  <c r="M32" i="15"/>
  <c r="I105" i="15" l="1"/>
  <c r="I103" i="15"/>
  <c r="J103" i="15"/>
  <c r="K103" i="15"/>
  <c r="L103" i="15"/>
  <c r="H103" i="15"/>
  <c r="I96" i="15"/>
  <c r="J96" i="15"/>
  <c r="K96" i="15"/>
  <c r="L96" i="15"/>
  <c r="M96" i="15"/>
  <c r="I93" i="15"/>
  <c r="J93" i="15"/>
  <c r="K93" i="15"/>
  <c r="L93" i="15"/>
  <c r="M93" i="15"/>
  <c r="M91" i="15"/>
  <c r="I91" i="15"/>
  <c r="J91" i="15"/>
  <c r="K91" i="15"/>
  <c r="L91" i="15"/>
  <c r="I89" i="15"/>
  <c r="J89" i="15"/>
  <c r="K89" i="15"/>
  <c r="L89" i="15"/>
  <c r="M89" i="15"/>
  <c r="I87" i="15"/>
  <c r="J87" i="15"/>
  <c r="K87" i="15"/>
  <c r="L87" i="15"/>
  <c r="M87" i="15"/>
  <c r="H89" i="15"/>
  <c r="H87" i="15"/>
  <c r="H91" i="15"/>
  <c r="H93" i="15"/>
  <c r="H96" i="15"/>
  <c r="K83" i="15" l="1"/>
  <c r="J83" i="15"/>
  <c r="I83" i="15"/>
  <c r="H83" i="15"/>
  <c r="H104" i="15" s="1"/>
  <c r="M81" i="15"/>
  <c r="L81" i="15"/>
  <c r="K81" i="15"/>
  <c r="J81" i="15"/>
  <c r="I81" i="15"/>
  <c r="H81" i="15"/>
  <c r="M79" i="15"/>
  <c r="L79" i="15"/>
  <c r="K79" i="15"/>
  <c r="J79" i="15"/>
  <c r="I79" i="15"/>
  <c r="H79" i="15"/>
  <c r="M77" i="15"/>
  <c r="L77" i="15"/>
  <c r="K77" i="15"/>
  <c r="J77" i="15"/>
  <c r="I77" i="15"/>
  <c r="H77" i="15"/>
  <c r="M75" i="15"/>
  <c r="L75" i="15"/>
  <c r="K75" i="15"/>
  <c r="J75" i="15"/>
  <c r="I75" i="15"/>
  <c r="H75" i="15"/>
  <c r="M73" i="15"/>
  <c r="L73" i="15"/>
  <c r="I73" i="15"/>
  <c r="H73" i="15"/>
  <c r="M70" i="15"/>
  <c r="L70" i="15"/>
  <c r="K70" i="15"/>
  <c r="J70" i="15"/>
  <c r="I70" i="15"/>
  <c r="H70" i="15"/>
  <c r="M68" i="15"/>
  <c r="L68" i="15"/>
  <c r="K68" i="15"/>
  <c r="J68" i="15"/>
  <c r="I68" i="15"/>
  <c r="H68" i="15"/>
  <c r="M66" i="15"/>
  <c r="L66" i="15"/>
  <c r="K66" i="15"/>
  <c r="J66" i="15"/>
  <c r="I66" i="15"/>
  <c r="H66" i="15"/>
  <c r="M64" i="15"/>
  <c r="L64" i="15"/>
  <c r="K64" i="15"/>
  <c r="J64" i="15"/>
  <c r="I64" i="15"/>
  <c r="H64" i="15"/>
  <c r="M62" i="15"/>
  <c r="L62" i="15"/>
  <c r="K62" i="15"/>
  <c r="J62" i="15"/>
  <c r="I62" i="15"/>
  <c r="H62" i="15"/>
  <c r="M60" i="15"/>
  <c r="L60" i="15"/>
  <c r="K60" i="15"/>
  <c r="J60" i="15"/>
  <c r="I60" i="15"/>
  <c r="H60" i="15"/>
  <c r="M58" i="15"/>
  <c r="L58" i="15"/>
  <c r="K58" i="15"/>
  <c r="J58" i="15"/>
  <c r="I58" i="15"/>
  <c r="H58" i="15"/>
  <c r="M56" i="15"/>
  <c r="K56" i="15"/>
  <c r="J56" i="15"/>
  <c r="I56" i="15"/>
  <c r="H56" i="15"/>
  <c r="M54" i="15"/>
  <c r="L54" i="15"/>
  <c r="K54" i="15"/>
  <c r="J54" i="15"/>
  <c r="I54" i="15"/>
  <c r="H54" i="15"/>
  <c r="M52" i="15"/>
  <c r="L52" i="15"/>
  <c r="K52" i="15"/>
  <c r="J52" i="15"/>
  <c r="I52" i="15"/>
  <c r="H52" i="15"/>
  <c r="M50" i="15"/>
  <c r="L50" i="15"/>
  <c r="K50" i="15"/>
  <c r="J50" i="15"/>
  <c r="I50" i="15"/>
  <c r="H50" i="15"/>
  <c r="M48" i="15"/>
  <c r="L48" i="15"/>
  <c r="K48" i="15"/>
  <c r="J48" i="15"/>
  <c r="I48" i="15"/>
  <c r="H48" i="15"/>
  <c r="M46" i="15"/>
  <c r="L46" i="15"/>
  <c r="K46" i="15"/>
  <c r="J46" i="15"/>
  <c r="I46" i="15"/>
  <c r="H46" i="15"/>
  <c r="M44" i="15"/>
  <c r="L44" i="15"/>
  <c r="K44" i="15"/>
  <c r="J44" i="15"/>
  <c r="I44" i="15"/>
  <c r="H44" i="15"/>
  <c r="M42" i="15"/>
  <c r="L42" i="15"/>
  <c r="K42" i="15"/>
  <c r="J42" i="15"/>
  <c r="I42" i="15"/>
  <c r="H42" i="15"/>
  <c r="M40" i="15"/>
  <c r="L40" i="15"/>
  <c r="K40" i="15"/>
  <c r="J40" i="15"/>
  <c r="I40" i="15"/>
  <c r="H40" i="15"/>
  <c r="L38" i="15"/>
  <c r="K38" i="15"/>
  <c r="J38" i="15"/>
  <c r="I38" i="15"/>
  <c r="H38" i="15"/>
  <c r="M36" i="15"/>
  <c r="L36" i="15"/>
  <c r="K36" i="15"/>
  <c r="J36" i="15"/>
  <c r="I36" i="15"/>
  <c r="H36" i="15"/>
  <c r="M29" i="15"/>
  <c r="L29" i="15"/>
  <c r="I29" i="15"/>
  <c r="H29" i="15"/>
  <c r="M25" i="15"/>
  <c r="L25" i="15"/>
  <c r="K25" i="15"/>
  <c r="J25" i="15"/>
  <c r="I25" i="15"/>
  <c r="H25" i="15"/>
  <c r="M17" i="15"/>
  <c r="L17" i="15"/>
  <c r="K17" i="15"/>
  <c r="J17" i="15"/>
  <c r="I17" i="15"/>
  <c r="H17" i="15"/>
  <c r="K33" i="15" l="1"/>
  <c r="L33" i="15"/>
  <c r="K102" i="15"/>
  <c r="K108" i="15" s="1"/>
  <c r="K84" i="15"/>
  <c r="L102" i="15"/>
  <c r="I33" i="15"/>
  <c r="M102" i="15"/>
  <c r="J33" i="15"/>
  <c r="J102" i="15"/>
  <c r="J108" i="15" s="1"/>
  <c r="J84" i="15"/>
  <c r="J98" i="15"/>
  <c r="M33" i="15"/>
  <c r="M84" i="15"/>
  <c r="H102" i="15"/>
  <c r="I102" i="15"/>
  <c r="I108" i="15" s="1"/>
  <c r="I84" i="15"/>
  <c r="L108" i="15"/>
  <c r="L84" i="15"/>
  <c r="L98" i="15" s="1"/>
  <c r="H32" i="15"/>
  <c r="H33" i="15" s="1"/>
  <c r="K98" i="15" l="1"/>
  <c r="M98" i="15"/>
  <c r="H105" i="15"/>
  <c r="H108" i="15" s="1"/>
  <c r="M103" i="15"/>
  <c r="M108" i="15" s="1"/>
  <c r="L99" i="15" l="1"/>
  <c r="H84" i="15"/>
  <c r="H98" i="15" s="1"/>
  <c r="H99" i="15" s="1"/>
  <c r="J99" i="15"/>
  <c r="M99" i="15"/>
  <c r="I98" i="15"/>
  <c r="I99" i="15" s="1"/>
  <c r="K99" i="15"/>
</calcChain>
</file>

<file path=xl/sharedStrings.xml><?xml version="1.0" encoding="utf-8"?>
<sst xmlns="http://schemas.openxmlformats.org/spreadsheetml/2006/main" count="352" uniqueCount="167">
  <si>
    <t>ROKIŠKIO RAJONO SAVIVALDYBĖS</t>
  </si>
  <si>
    <t xml:space="preserve">          TIKSLŲ, UŽDAVINIŲ, PRIEMONIŲ ASIGNAVIMŲ IR PRODUKTO VERTINIMO KRITERIJŲ SUVESTINĖ                  </t>
  </si>
  <si>
    <r>
      <rPr>
        <sz val="11"/>
        <color theme="1"/>
        <rFont val="Times New Roman"/>
        <family val="1"/>
        <charset val="186"/>
      </rPr>
      <t xml:space="preserve">1 </t>
    </r>
    <r>
      <rPr>
        <sz val="11"/>
        <rFont val="Times New Roman"/>
        <family val="1"/>
        <charset val="186"/>
      </rPr>
      <t>lentelė</t>
    </r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</si>
  <si>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</si>
  <si>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</si>
  <si>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</si>
  <si>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</si>
  <si>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</si>
  <si>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</si>
  <si>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</si>
  <si>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</si>
  <si>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Iš viso</t>
  </si>
  <si>
    <t>Pavadinimas</t>
  </si>
  <si>
    <t>Iš jų darbo užmokesčiui</t>
  </si>
  <si>
    <t>1</t>
  </si>
  <si>
    <t>Savivaldybės tarybos darbo organizavimas</t>
  </si>
  <si>
    <t>01.01.01.02.</t>
  </si>
  <si>
    <t>SB</t>
  </si>
  <si>
    <t>Vidutinė tarybos sprendimų projektų nagrinėjimo trukmė, min.</t>
  </si>
  <si>
    <t>iš viso:</t>
  </si>
  <si>
    <t>2</t>
  </si>
  <si>
    <t>01.03.02.09.</t>
  </si>
  <si>
    <t>Gyventojų prašymų, neišnagrinėtų nustatytais terminais, dalis, proc.</t>
  </si>
  <si>
    <t>SP</t>
  </si>
  <si>
    <t>KT</t>
  </si>
  <si>
    <t>3</t>
  </si>
  <si>
    <t>Savivaldybės kontrolės ir audito tarnybos darbo organizavimas</t>
  </si>
  <si>
    <t>01.01.01.03.</t>
  </si>
  <si>
    <t xml:space="preserve">Parengtų audito ataskaitų ir išvadų dalis  nuo suplanuotų, proc.  </t>
  </si>
  <si>
    <t>4</t>
  </si>
  <si>
    <t>Savivaldybės padalinių
(seniūnijų) darbo 
organizavimas</t>
  </si>
  <si>
    <t>01.03.02.09</t>
  </si>
  <si>
    <t>1; 19-28</t>
  </si>
  <si>
    <t>5</t>
  </si>
  <si>
    <t>6</t>
  </si>
  <si>
    <t>7</t>
  </si>
  <si>
    <t>8</t>
  </si>
  <si>
    <t xml:space="preserve">Iš viso uždaviniui </t>
  </si>
  <si>
    <t>-</t>
  </si>
  <si>
    <t>Gyventojų registro tvarkymas ir duomenų valstybės registrui teikimas</t>
  </si>
  <si>
    <t>01.03.03.02.</t>
  </si>
  <si>
    <t>SB (deleg.)</t>
  </si>
  <si>
    <t>Valstybės dotacijų, skirtų vykdyti valstybinėms (perduotoms savivaldybėms) funkcijoms, panaudojimas, proc.</t>
  </si>
  <si>
    <t xml:space="preserve">1 </t>
  </si>
  <si>
    <t>Archyvinių dokumentų tvarkymas</t>
  </si>
  <si>
    <t>Išduotų archyvinių pažymų skaičius, vnt.</t>
  </si>
  <si>
    <t xml:space="preserve">Duomenų teikimas valstybinės suteiktos pagalbos suteikimo registrui </t>
  </si>
  <si>
    <t>Jaunimo teisių apsauga</t>
  </si>
  <si>
    <t>01.06.01.02-01;01.06.01.02-02</t>
  </si>
  <si>
    <t>Valstybinės kalbos vartojimo ir taisyklingumo kontrolė</t>
  </si>
  <si>
    <t>01.06.01.02-03</t>
  </si>
  <si>
    <t>Civilinės būklės aktų registravimas</t>
  </si>
  <si>
    <t>01.06.01.02-04</t>
  </si>
  <si>
    <t xml:space="preserve">Įregistruotų civilinės būklės aktų skaičius, vnt. </t>
  </si>
  <si>
    <t>Valstybinės žemės ir kito valstybinio turto valdymas ir disponavimas patikėjimo teise</t>
  </si>
  <si>
    <t>01.06.01.07.</t>
  </si>
  <si>
    <t>Valstybės dotacijų, skirtų vykdyti valstybinėms (perduotoms savivaldybėms) funkcijoms, panaudojimas,  proc.</t>
  </si>
  <si>
    <t>Gyvenamosios vietos deklaravimas</t>
  </si>
  <si>
    <t>01.06.01.02-00</t>
  </si>
  <si>
    <t xml:space="preserve"> 19-28</t>
  </si>
  <si>
    <t>Aptarnautų asmenų skaičius gyvenamosios vietos deklaravimo klausimais</t>
  </si>
  <si>
    <t>9</t>
  </si>
  <si>
    <t>Pirminė teisinė pagalba</t>
  </si>
  <si>
    <t>01.06.01.02-05</t>
  </si>
  <si>
    <t>Suteiktų pirminės teisinės pagalbos konsultacijų skaičius</t>
  </si>
  <si>
    <t>10</t>
  </si>
  <si>
    <t>Mobilizacijos administravimas</t>
  </si>
  <si>
    <t>02.01.01.04.</t>
  </si>
  <si>
    <t>SB (deleg)</t>
  </si>
  <si>
    <t>12</t>
  </si>
  <si>
    <t>Civilinės saugos administravimas</t>
  </si>
  <si>
    <t>02.02.01.01.</t>
  </si>
  <si>
    <t>13</t>
  </si>
  <si>
    <t>Darbo rinkos politikos rengimas ir įgyvendinimas</t>
  </si>
  <si>
    <t>04.01.02.01.</t>
  </si>
  <si>
    <t>14</t>
  </si>
  <si>
    <t>Žemės ūkio funkcijų vykdymas</t>
  </si>
  <si>
    <t>04.02.01.04.</t>
  </si>
  <si>
    <t>1;19-27</t>
  </si>
  <si>
    <t>16</t>
  </si>
  <si>
    <t>Socialinių išmokų skaičiavimo ir mokėjimo administravimas</t>
  </si>
  <si>
    <t>10.09.01.09.</t>
  </si>
  <si>
    <t>1;19-28</t>
  </si>
  <si>
    <t>17</t>
  </si>
  <si>
    <t>Socialinės paramos mokiniams administravimas</t>
  </si>
  <si>
    <t>10.04.01.40.</t>
  </si>
  <si>
    <t>1;11</t>
  </si>
  <si>
    <t>18</t>
  </si>
  <si>
    <t>Socialinės globos asmenims su sunkia negalia teikimo administravimas</t>
  </si>
  <si>
    <t>10.01.02.02.</t>
  </si>
  <si>
    <t>19</t>
  </si>
  <si>
    <t>Šalpos išmokų administravimas</t>
  </si>
  <si>
    <t>10.01.02.04.</t>
  </si>
  <si>
    <t xml:space="preserve">VB </t>
  </si>
  <si>
    <t>Valstybės biudžeto lešų panaudojimas, proc.</t>
  </si>
  <si>
    <t>20</t>
  </si>
  <si>
    <t>Išmokų vaikams administravimas</t>
  </si>
  <si>
    <t>10.04.01.40</t>
  </si>
  <si>
    <t>VB</t>
  </si>
  <si>
    <t>Valstybės biudžeto lėšų panaudojimas, proc.</t>
  </si>
  <si>
    <t>21</t>
  </si>
  <si>
    <t xml:space="preserve">Priešgaisrinės tarnybos veiklos organizavimas </t>
  </si>
  <si>
    <t>03.02.01.01</t>
  </si>
  <si>
    <t>1.2.</t>
  </si>
  <si>
    <t>23</t>
  </si>
  <si>
    <t>Būsto nuomos ar išperkamosios nuomos mokesčių dalies  kompensavimas</t>
  </si>
  <si>
    <t>10.07.01.02</t>
  </si>
  <si>
    <t>24</t>
  </si>
  <si>
    <t>Privalomų biologinio saugumo priemonių įvertinimo ir sklaidos organizavimas</t>
  </si>
  <si>
    <t>04.02.01.03</t>
  </si>
  <si>
    <t>Erdvinių duomenų rinkinio tvarkymas</t>
  </si>
  <si>
    <t>04.02.01.02</t>
  </si>
  <si>
    <t>Neveiksnių asmenų būklės peržiūrėjimas</t>
  </si>
  <si>
    <t>07.06.01.02</t>
  </si>
  <si>
    <t>09.08.01.02</t>
  </si>
  <si>
    <t xml:space="preserve">Valstybės biudžeto lėšų panaudojimas, proc. </t>
  </si>
  <si>
    <t xml:space="preserve"> -</t>
  </si>
  <si>
    <t>Paskolų aptarnavimas, paskolų ir  dotacijų grąžinimas</t>
  </si>
  <si>
    <t>01.07.01.01 01.01.02.01</t>
  </si>
  <si>
    <t xml:space="preserve">Paskolų ir palūkanų mokėjimas pagal grafiką, proc. </t>
  </si>
  <si>
    <t>Iš viso tikslui:</t>
  </si>
  <si>
    <t>Iš viso programai:</t>
  </si>
  <si>
    <t>Finansavimo šaltiniai</t>
  </si>
  <si>
    <t>SB - Savivaldybės biudžeto lėšos</t>
  </si>
  <si>
    <t>SP - specialiosios programos lėšos</t>
  </si>
  <si>
    <t>LR VB - Valstybės biudžeto lėšos</t>
  </si>
  <si>
    <t>ES - Europos Sąjungos paramos lėšos</t>
  </si>
  <si>
    <t>2023- iesiems m.</t>
  </si>
  <si>
    <t>2024- iesiems m.</t>
  </si>
  <si>
    <t>Koordinuotai teikiamų paslaugų vaikams ir vaiko atstovams koordinavimui finansuoti (TBK)</t>
  </si>
  <si>
    <t>Išduotų  archyvinių dokumentų kopijų skaičius, vnt.</t>
  </si>
  <si>
    <t>Savivaldybės administracijos darbo organizavimas</t>
  </si>
  <si>
    <t>Gyventojų prašymų, neišnagrinėtų nustatytais terminais seniūnijose, dalis, proc.</t>
  </si>
  <si>
    <t>VB (tiksl.)- kita tikslinė dotacija iš valstybės biudžeto</t>
  </si>
  <si>
    <t>KT (ižd.)- kitos (iždo) lėšos</t>
  </si>
  <si>
    <t>VB (tiksl.)</t>
  </si>
  <si>
    <t xml:space="preserve"> </t>
  </si>
  <si>
    <t>2025- iesiems m.</t>
  </si>
  <si>
    <t>2023-ųjų m. planinis</t>
  </si>
  <si>
    <t>2023-ųjų m. patvirtinta taryboje</t>
  </si>
  <si>
    <t>2024-ųjų m. asignavimų projektas</t>
  </si>
  <si>
    <t>2025- ųjų m. asignavimų projektas</t>
  </si>
  <si>
    <t>SB (deleg.) - Valstybės deleguotoms funkcijoms vykdyti</t>
  </si>
  <si>
    <t>2023-2025 M. SAVIVALDYBĖS   FUNKCIJŲ ĮGYVENDINIMO IR VALDYMO  PROGRAMOS NR. 1</t>
  </si>
  <si>
    <t>1 Programa. Savivaldybės funkcijų įgyvendinimo ir valdymo programa</t>
  </si>
  <si>
    <t>Padidinti savivaldybės teikiamų administracinių ir viešųjų paslaugų efektyvumą ir prieinamumą, išplėtoti skaitmeninimą</t>
  </si>
  <si>
    <t>Vykdyti savivaldybei perduotas valstybės funkcijas</t>
  </si>
  <si>
    <t>Sukurta savivaldybės teikiamų administracinių paslaugų sąsaja su „E.paslauga“ sistema, vnt.</t>
  </si>
  <si>
    <t>Savivaldybei pavaldžių įstaigų parengtų dokumentų, pasirašytų el. parašu, proc.</t>
  </si>
  <si>
    <t>Automatizuotų procesų skaičius, vnt.</t>
  </si>
  <si>
    <t>Atlikta apklausa, vnt.</t>
  </si>
  <si>
    <t>Sukurti savivaldybės teikiamų administracinių paslaugų sąsają su "E.paslauga" sistema</t>
  </si>
  <si>
    <t>Didinti savivaldybei pavaldžių įstaigų parengtų dokumentų, pasirašomų el. parašu, skaičių</t>
  </si>
  <si>
    <t>Tobulinti dokumentų valdymo sistemą ir įdiegti procesus</t>
  </si>
  <si>
    <t>Organizuoti verslo subjektų apklausas dėl savivaldybės teikiamų viešųjų paslaugų kokybės</t>
  </si>
  <si>
    <t>Gerinti gyventojų aptarnavimo kokybę, siekiant mažinti administracinę naštą, plėtojant skaitmeninimą ir teikiamų elektroninių paslaugų spektrą</t>
  </si>
  <si>
    <t>ES</t>
  </si>
  <si>
    <t>Planas</t>
  </si>
  <si>
    <t>Priemonės  vertinimo kriterijaus</t>
  </si>
  <si>
    <t>Didėjantis</t>
  </si>
  <si>
    <t>Organizuoti savivaldybės veiklos valdymą</t>
  </si>
  <si>
    <t xml:space="preserve">3 Strateginis tikslas. Didinti rajono konkurencingumą darniai vystant infrastruktūrą ir sudarant palankias sąlygas verslui </t>
  </si>
  <si>
    <t xml:space="preserve">Valstybinės žemės nuomos mokesčio skaitmeninimas Panevėžio rajono ir Rokiškio rajono savivaldybėse </t>
  </si>
  <si>
    <t>01.03.01.01</t>
  </si>
  <si>
    <t>01.03.03.03.</t>
  </si>
  <si>
    <t xml:space="preserve">Įgyvendintas paslaugų skaitmenimo projektas, vnt. </t>
  </si>
  <si>
    <t>PATVIRTINTA
Rokiškio rajono savivaldybės tarybos
2023 m. sausio 27 d. sprendimu Nr. TS-2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</si>
</sst>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0.000"/>
    <numFmt numFmtId="167" formatCode="0.00000"/>
    <numFmt numFmtId="168" formatCode="0.000000"/>
    <numFmt numFmtId="169" formatCode="0.000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323">
    <xf numFmtId="0" fontId="0" fillId="0" borderId="0" xfId="0"/>
    <xf numFmtId="0" fontId="2" fillId="0" borderId="0" xfId="0" applyFont="1"/>
    <xf numFmtId="0" fontId="3" fillId="0" borderId="0" xfId="0" applyFont="1"/>
    <xf numFmtId="49" fontId="5" fillId="4" borderId="24" xfId="3" applyNumberFormat="1" applyFont="1" applyFill="1" applyBorder="1" applyAlignment="1">
      <alignment horizontal="center" vertical="center" wrapText="1"/>
    </xf>
    <xf numFmtId="49" fontId="5" fillId="4" borderId="24" xfId="3" applyNumberFormat="1" applyFont="1" applyFill="1" applyBorder="1" applyAlignment="1">
      <alignment horizontal="center" vertical="center"/>
    </xf>
    <xf numFmtId="49" fontId="5" fillId="5" borderId="26" xfId="3" applyNumberFormat="1" applyFont="1" applyFill="1" applyBorder="1" applyAlignment="1">
      <alignment horizontal="center" vertical="center"/>
    </xf>
    <xf numFmtId="2" fontId="4" fillId="0" borderId="31" xfId="3" applyNumberFormat="1" applyFont="1" applyFill="1" applyBorder="1" applyAlignment="1">
      <alignment horizontal="center" vertical="center"/>
    </xf>
    <xf numFmtId="2" fontId="7" fillId="0" borderId="31" xfId="3" applyNumberFormat="1" applyFont="1" applyFill="1" applyBorder="1" applyAlignment="1">
      <alignment horizontal="center" vertical="center"/>
    </xf>
    <xf numFmtId="165" fontId="5" fillId="6" borderId="11" xfId="3" applyNumberFormat="1" applyFont="1" applyFill="1" applyBorder="1" applyAlignment="1">
      <alignment horizontal="center" vertical="center" wrapText="1"/>
    </xf>
    <xf numFmtId="2" fontId="5" fillId="6" borderId="11" xfId="6" applyNumberFormat="1" applyFont="1" applyFill="1" applyBorder="1" applyAlignment="1">
      <alignment horizontal="center" vertical="center"/>
    </xf>
    <xf numFmtId="2" fontId="5" fillId="7" borderId="11" xfId="6" applyNumberFormat="1" applyFont="1" applyFill="1" applyBorder="1" applyAlignment="1">
      <alignment horizontal="center" vertical="center"/>
    </xf>
    <xf numFmtId="165" fontId="7" fillId="0" borderId="11" xfId="3" applyNumberFormat="1" applyFont="1" applyFill="1" applyBorder="1" applyAlignment="1">
      <alignment horizontal="center" vertical="center"/>
    </xf>
    <xf numFmtId="2" fontId="4" fillId="0" borderId="11" xfId="6" applyNumberFormat="1" applyFont="1" applyFill="1" applyBorder="1" applyAlignment="1">
      <alignment horizontal="center" vertical="center"/>
    </xf>
    <xf numFmtId="2" fontId="4" fillId="0" borderId="11" xfId="3" applyNumberFormat="1" applyFont="1" applyFill="1" applyBorder="1" applyAlignment="1">
      <alignment horizontal="center" vertical="center"/>
    </xf>
    <xf numFmtId="2" fontId="7" fillId="0" borderId="11" xfId="3" applyNumberFormat="1" applyFont="1" applyFill="1" applyBorder="1" applyAlignment="1">
      <alignment horizontal="center" vertical="center"/>
    </xf>
    <xf numFmtId="2" fontId="4" fillId="0" borderId="11" xfId="4" applyNumberFormat="1" applyFont="1" applyFill="1" applyBorder="1" applyAlignment="1">
      <alignment horizontal="center" vertical="center"/>
    </xf>
    <xf numFmtId="166" fontId="4" fillId="0" borderId="11" xfId="6" applyNumberFormat="1" applyFont="1" applyFill="1" applyBorder="1" applyAlignment="1">
      <alignment horizontal="center" vertical="center"/>
    </xf>
    <xf numFmtId="165" fontId="4" fillId="12" borderId="39" xfId="3" applyNumberFormat="1" applyFont="1" applyFill="1" applyBorder="1" applyAlignment="1">
      <alignment horizontal="center" vertical="center" wrapText="1"/>
    </xf>
    <xf numFmtId="165" fontId="5" fillId="7" borderId="11" xfId="3" applyNumberFormat="1" applyFont="1" applyFill="1" applyBorder="1" applyAlignment="1">
      <alignment horizontal="center" vertical="center" wrapText="1"/>
    </xf>
    <xf numFmtId="49" fontId="5" fillId="4" borderId="16" xfId="3" applyNumberFormat="1" applyFont="1" applyFill="1" applyBorder="1" applyAlignment="1">
      <alignment horizontal="center" vertical="center"/>
    </xf>
    <xf numFmtId="2" fontId="5" fillId="5" borderId="11" xfId="3" applyNumberFormat="1" applyFont="1" applyFill="1" applyBorder="1" applyAlignment="1">
      <alignment horizontal="center" vertical="center"/>
    </xf>
    <xf numFmtId="165" fontId="4" fillId="5" borderId="11" xfId="3" applyNumberFormat="1" applyFont="1" applyFill="1" applyBorder="1" applyAlignment="1">
      <alignment horizontal="center" vertical="center"/>
    </xf>
    <xf numFmtId="165" fontId="4" fillId="0" borderId="38" xfId="3" applyNumberFormat="1" applyFont="1" applyFill="1" applyBorder="1" applyAlignment="1">
      <alignment horizontal="center" vertical="center" wrapText="1"/>
    </xf>
    <xf numFmtId="2" fontId="4" fillId="0" borderId="49" xfId="3" applyNumberFormat="1" applyFont="1" applyFill="1" applyBorder="1" applyAlignment="1">
      <alignment horizontal="center" vertical="center"/>
    </xf>
    <xf numFmtId="165" fontId="5" fillId="6" borderId="39" xfId="3" applyNumberFormat="1" applyFont="1" applyFill="1" applyBorder="1" applyAlignment="1">
      <alignment horizontal="center" vertical="center" wrapText="1"/>
    </xf>
    <xf numFmtId="2" fontId="4" fillId="0" borderId="33" xfId="3" applyNumberFormat="1" applyFont="1" applyFill="1" applyBorder="1" applyAlignment="1">
      <alignment horizontal="center" vertical="center"/>
    </xf>
    <xf numFmtId="2" fontId="4" fillId="0" borderId="15" xfId="3" applyNumberFormat="1" applyFont="1" applyFill="1" applyBorder="1" applyAlignment="1">
      <alignment horizontal="center" vertical="center"/>
    </xf>
    <xf numFmtId="165" fontId="2" fillId="0" borderId="11" xfId="3" applyNumberFormat="1" applyFont="1" applyFill="1" applyBorder="1" applyAlignment="1">
      <alignment horizontal="center" vertical="center" wrapText="1"/>
    </xf>
    <xf numFmtId="2" fontId="2" fillId="0" borderId="11" xfId="3" applyNumberFormat="1" applyFont="1" applyFill="1" applyBorder="1" applyAlignment="1">
      <alignment horizontal="center" vertical="center"/>
    </xf>
    <xf numFmtId="2" fontId="2" fillId="0" borderId="15" xfId="3" applyNumberFormat="1" applyFont="1" applyFill="1" applyBorder="1" applyAlignment="1">
      <alignment horizontal="center" vertical="center"/>
    </xf>
    <xf numFmtId="165" fontId="3" fillId="6" borderId="11" xfId="3" applyNumberFormat="1" applyFont="1" applyFill="1" applyBorder="1" applyAlignment="1">
      <alignment horizontal="center" vertical="center" wrapText="1"/>
    </xf>
    <xf numFmtId="2" fontId="3" fillId="6" borderId="11" xfId="6" applyNumberFormat="1" applyFont="1" applyFill="1" applyBorder="1" applyAlignment="1">
      <alignment horizontal="center" vertical="center"/>
    </xf>
    <xf numFmtId="166" fontId="4" fillId="0" borderId="11" xfId="3" applyNumberFormat="1" applyFont="1" applyFill="1" applyBorder="1" applyAlignment="1">
      <alignment horizontal="center" vertical="center"/>
    </xf>
    <xf numFmtId="2" fontId="5" fillId="6" borderId="31" xfId="6" applyNumberFormat="1" applyFont="1" applyFill="1" applyBorder="1" applyAlignment="1">
      <alignment horizontal="center" vertical="center"/>
    </xf>
    <xf numFmtId="2" fontId="4" fillId="0" borderId="31" xfId="6" applyNumberFormat="1" applyFont="1" applyFill="1" applyBorder="1" applyAlignment="1">
      <alignment horizontal="center" vertical="center"/>
    </xf>
    <xf numFmtId="2" fontId="4" fillId="0" borderId="31" xfId="3" applyNumberFormat="1" applyFont="1" applyFill="1" applyBorder="1" applyAlignment="1">
      <alignment horizontal="center" vertical="center" wrapText="1"/>
    </xf>
    <xf numFmtId="165" fontId="5" fillId="5" borderId="11" xfId="3" applyNumberFormat="1" applyFont="1" applyFill="1" applyBorder="1" applyAlignment="1">
      <alignment horizontal="center" vertical="center" wrapText="1"/>
    </xf>
    <xf numFmtId="1" fontId="5" fillId="5" borderId="29" xfId="3" applyNumberFormat="1" applyFont="1" applyFill="1" applyBorder="1" applyAlignment="1">
      <alignment horizontal="center" vertical="center"/>
    </xf>
    <xf numFmtId="49" fontId="5" fillId="4" borderId="2" xfId="3" applyNumberFormat="1" applyFont="1" applyFill="1" applyBorder="1" applyAlignment="1">
      <alignment horizontal="center" vertical="center"/>
    </xf>
    <xf numFmtId="49" fontId="5" fillId="5" borderId="4" xfId="3" applyNumberFormat="1" applyFont="1" applyFill="1" applyBorder="1" applyAlignment="1">
      <alignment horizontal="center" vertical="center"/>
    </xf>
    <xf numFmtId="2" fontId="5" fillId="5" borderId="11" xfId="6" applyNumberFormat="1" applyFont="1" applyFill="1" applyBorder="1" applyAlignment="1">
      <alignment horizontal="center" vertical="center"/>
    </xf>
    <xf numFmtId="165" fontId="5" fillId="5" borderId="11" xfId="3" applyNumberFormat="1" applyFont="1" applyFill="1" applyBorder="1" applyAlignment="1">
      <alignment horizontal="center" vertical="center"/>
    </xf>
    <xf numFmtId="2" fontId="3" fillId="9" borderId="11" xfId="6" applyNumberFormat="1" applyFont="1" applyFill="1" applyBorder="1" applyAlignment="1">
      <alignment horizontal="center" vertical="center"/>
    </xf>
    <xf numFmtId="165" fontId="5" fillId="4" borderId="11" xfId="3" applyNumberFormat="1" applyFont="1" applyFill="1" applyBorder="1" applyAlignment="1">
      <alignment horizontal="center" vertical="center"/>
    </xf>
    <xf numFmtId="1" fontId="5" fillId="4" borderId="11" xfId="3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center" vertical="center"/>
    </xf>
    <xf numFmtId="165" fontId="5" fillId="0" borderId="0" xfId="3" applyNumberFormat="1" applyFont="1" applyFill="1" applyBorder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 wrapText="1"/>
    </xf>
    <xf numFmtId="165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2" fontId="5" fillId="10" borderId="11" xfId="3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4" fillId="0" borderId="0" xfId="3" applyNumberFormat="1" applyFont="1" applyAlignment="1">
      <alignment horizontal="center" vertical="center"/>
    </xf>
    <xf numFmtId="166" fontId="4" fillId="7" borderId="31" xfId="3" applyNumberFormat="1" applyFont="1" applyFill="1" applyBorder="1" applyAlignment="1">
      <alignment horizontal="center" vertical="center"/>
    </xf>
    <xf numFmtId="166" fontId="5" fillId="6" borderId="11" xfId="6" applyNumberFormat="1" applyFont="1" applyFill="1" applyBorder="1" applyAlignment="1">
      <alignment horizontal="center" vertical="center"/>
    </xf>
    <xf numFmtId="168" fontId="4" fillId="0" borderId="0" xfId="3" applyNumberFormat="1" applyFont="1" applyAlignment="1">
      <alignment horizontal="center" vertical="center"/>
    </xf>
    <xf numFmtId="166" fontId="2" fillId="0" borderId="0" xfId="0" applyNumberFormat="1" applyFont="1"/>
    <xf numFmtId="166" fontId="4" fillId="0" borderId="31" xfId="3" applyNumberFormat="1" applyFont="1" applyFill="1" applyBorder="1" applyAlignment="1">
      <alignment horizontal="center" vertical="center"/>
    </xf>
    <xf numFmtId="2" fontId="3" fillId="7" borderId="11" xfId="6" applyNumberFormat="1" applyFont="1" applyFill="1" applyBorder="1" applyAlignment="1">
      <alignment horizontal="center" vertical="center"/>
    </xf>
    <xf numFmtId="166" fontId="5" fillId="7" borderId="11" xfId="6" applyNumberFormat="1" applyFont="1" applyFill="1" applyBorder="1" applyAlignment="1">
      <alignment horizontal="center" vertical="center"/>
    </xf>
    <xf numFmtId="2" fontId="5" fillId="7" borderId="31" xfId="6" applyNumberFormat="1" applyFont="1" applyFill="1" applyBorder="1" applyAlignment="1">
      <alignment horizontal="center" vertical="center"/>
    </xf>
    <xf numFmtId="0" fontId="2" fillId="12" borderId="0" xfId="0" applyFont="1" applyFill="1"/>
    <xf numFmtId="167" fontId="4" fillId="0" borderId="0" xfId="3" applyNumberFormat="1" applyFont="1" applyAlignment="1">
      <alignment horizontal="center" vertical="center"/>
    </xf>
    <xf numFmtId="2" fontId="2" fillId="0" borderId="11" xfId="3" applyNumberFormat="1" applyFont="1" applyFill="1" applyBorder="1" applyAlignment="1" applyProtection="1">
      <alignment horizontal="center" vertical="center" wrapText="1"/>
    </xf>
    <xf numFmtId="165" fontId="4" fillId="12" borderId="38" xfId="3" applyNumberFormat="1" applyFont="1" applyFill="1" applyBorder="1" applyAlignment="1">
      <alignment horizontal="center" vertical="center" wrapText="1"/>
    </xf>
    <xf numFmtId="14" fontId="0" fillId="0" borderId="0" xfId="0" applyNumberFormat="1"/>
    <xf numFmtId="167" fontId="0" fillId="0" borderId="0" xfId="0" applyNumberFormat="1"/>
    <xf numFmtId="0" fontId="2" fillId="0" borderId="11" xfId="0" applyFont="1" applyBorder="1"/>
    <xf numFmtId="165" fontId="5" fillId="10" borderId="11" xfId="3" applyNumberFormat="1" applyFont="1" applyFill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center" vertical="center" wrapText="1"/>
    </xf>
    <xf numFmtId="165" fontId="4" fillId="0" borderId="11" xfId="3" applyNumberFormat="1" applyFont="1" applyFill="1" applyBorder="1" applyAlignment="1">
      <alignment horizontal="center" vertical="center"/>
    </xf>
    <xf numFmtId="165" fontId="4" fillId="0" borderId="31" xfId="3" applyNumberFormat="1" applyFont="1" applyFill="1" applyBorder="1" applyAlignment="1">
      <alignment horizontal="center" vertical="center"/>
    </xf>
    <xf numFmtId="169" fontId="4" fillId="12" borderId="11" xfId="6" applyNumberFormat="1" applyFont="1" applyFill="1" applyBorder="1" applyAlignment="1">
      <alignment horizontal="center" vertical="center"/>
    </xf>
    <xf numFmtId="2" fontId="4" fillId="12" borderId="11" xfId="3" applyNumberFormat="1" applyFont="1" applyFill="1" applyBorder="1" applyAlignment="1">
      <alignment horizontal="center" vertical="center"/>
    </xf>
    <xf numFmtId="166" fontId="4" fillId="12" borderId="11" xfId="6" applyNumberFormat="1" applyFont="1" applyFill="1" applyBorder="1" applyAlignment="1">
      <alignment horizontal="center" vertical="center"/>
    </xf>
    <xf numFmtId="166" fontId="4" fillId="12" borderId="11" xfId="3" applyNumberFormat="1" applyFont="1" applyFill="1" applyBorder="1" applyAlignment="1">
      <alignment horizontal="center" vertical="center"/>
    </xf>
    <xf numFmtId="49" fontId="5" fillId="5" borderId="12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49" fontId="5" fillId="5" borderId="12" xfId="3" applyNumberFormat="1" applyFont="1" applyFill="1" applyBorder="1" applyAlignment="1">
      <alignment horizontal="center" vertical="center"/>
    </xf>
    <xf numFmtId="2" fontId="2" fillId="12" borderId="11" xfId="3" applyNumberFormat="1" applyFont="1" applyFill="1" applyBorder="1" applyAlignment="1" applyProtection="1">
      <alignment horizontal="center" vertical="center" wrapText="1"/>
    </xf>
    <xf numFmtId="2" fontId="2" fillId="12" borderId="31" xfId="3" applyNumberFormat="1" applyFont="1" applyFill="1" applyBorder="1" applyAlignment="1">
      <alignment horizontal="center" vertical="center" wrapText="1"/>
    </xf>
    <xf numFmtId="49" fontId="5" fillId="13" borderId="12" xfId="3" applyNumberFormat="1" applyFont="1" applyFill="1" applyBorder="1" applyAlignment="1">
      <alignment horizontal="center" vertical="center"/>
    </xf>
    <xf numFmtId="166" fontId="5" fillId="5" borderId="12" xfId="3" applyNumberFormat="1" applyFont="1" applyFill="1" applyBorder="1" applyAlignment="1">
      <alignment horizontal="center" vertical="center"/>
    </xf>
    <xf numFmtId="165" fontId="4" fillId="0" borderId="31" xfId="3" applyNumberFormat="1" applyFont="1" applyFill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center" vertical="center" wrapText="1"/>
    </xf>
    <xf numFmtId="165" fontId="4" fillId="0" borderId="31" xfId="3" applyNumberFormat="1" applyFont="1" applyFill="1" applyBorder="1" applyAlignment="1">
      <alignment horizontal="center" vertical="center" wrapText="1"/>
    </xf>
    <xf numFmtId="165" fontId="4" fillId="0" borderId="11" xfId="3" applyNumberFormat="1" applyFont="1" applyBorder="1" applyAlignment="1">
      <alignment horizontal="center" vertical="center"/>
    </xf>
    <xf numFmtId="2" fontId="4" fillId="8" borderId="31" xfId="3" applyNumberFormat="1" applyFont="1" applyFill="1" applyBorder="1" applyAlignment="1">
      <alignment horizontal="center" vertical="center"/>
    </xf>
    <xf numFmtId="165" fontId="4" fillId="0" borderId="12" xfId="3" applyNumberFormat="1" applyFont="1" applyFill="1" applyBorder="1" applyAlignment="1">
      <alignment horizontal="center" vertical="center" wrapText="1"/>
    </xf>
    <xf numFmtId="2" fontId="4" fillId="8" borderId="12" xfId="3" applyNumberFormat="1" applyFont="1" applyFill="1" applyBorder="1" applyAlignment="1">
      <alignment horizontal="center" vertical="center"/>
    </xf>
    <xf numFmtId="2" fontId="4" fillId="0" borderId="12" xfId="3" applyNumberFormat="1" applyFont="1" applyFill="1" applyBorder="1" applyAlignment="1">
      <alignment horizontal="center" vertical="center"/>
    </xf>
    <xf numFmtId="2" fontId="0" fillId="0" borderId="0" xfId="0" applyNumberFormat="1"/>
    <xf numFmtId="49" fontId="5" fillId="4" borderId="55" xfId="3" applyNumberFormat="1" applyFont="1" applyFill="1" applyBorder="1" applyAlignment="1">
      <alignment horizontal="center" vertical="center"/>
    </xf>
    <xf numFmtId="49" fontId="5" fillId="5" borderId="17" xfId="3" applyNumberFormat="1" applyFont="1" applyFill="1" applyBorder="1" applyAlignment="1">
      <alignment horizontal="center" vertical="center"/>
    </xf>
    <xf numFmtId="165" fontId="2" fillId="12" borderId="31" xfId="3" applyNumberFormat="1" applyFont="1" applyFill="1" applyBorder="1" applyAlignment="1">
      <alignment horizontal="center" vertical="center" wrapText="1"/>
    </xf>
    <xf numFmtId="165" fontId="4" fillId="12" borderId="31" xfId="3" applyNumberFormat="1" applyFont="1" applyFill="1" applyBorder="1" applyAlignment="1">
      <alignment horizontal="center" vertical="center" wrapText="1"/>
    </xf>
    <xf numFmtId="0" fontId="4" fillId="12" borderId="17" xfId="3" applyFont="1" applyFill="1" applyBorder="1" applyAlignment="1">
      <alignment horizontal="center" vertical="center" textRotation="90"/>
    </xf>
    <xf numFmtId="0" fontId="4" fillId="12" borderId="19" xfId="3" applyFont="1" applyFill="1" applyBorder="1" applyAlignment="1">
      <alignment horizontal="center" vertical="center" textRotation="90"/>
    </xf>
    <xf numFmtId="165" fontId="6" fillId="12" borderId="31" xfId="3" applyNumberFormat="1" applyFont="1" applyFill="1" applyBorder="1" applyAlignment="1">
      <alignment horizontal="center" vertical="center" wrapText="1"/>
    </xf>
    <xf numFmtId="165" fontId="5" fillId="14" borderId="31" xfId="3" applyNumberFormat="1" applyFont="1" applyFill="1" applyBorder="1" applyAlignment="1">
      <alignment horizontal="center" vertical="center" wrapText="1"/>
    </xf>
    <xf numFmtId="165" fontId="5" fillId="12" borderId="31" xfId="3" applyNumberFormat="1" applyFont="1" applyFill="1" applyBorder="1" applyAlignment="1">
      <alignment horizontal="center" vertical="center" wrapText="1"/>
    </xf>
    <xf numFmtId="2" fontId="3" fillId="14" borderId="31" xfId="3" applyNumberFormat="1" applyFont="1" applyFill="1" applyBorder="1" applyAlignment="1">
      <alignment horizontal="center" vertical="center" wrapText="1"/>
    </xf>
    <xf numFmtId="165" fontId="3" fillId="14" borderId="31" xfId="3" applyNumberFormat="1" applyFont="1" applyFill="1" applyBorder="1" applyAlignment="1">
      <alignment horizontal="center" vertical="center" wrapText="1"/>
    </xf>
    <xf numFmtId="165" fontId="2" fillId="12" borderId="29" xfId="3" applyNumberFormat="1" applyFont="1" applyFill="1" applyBorder="1" applyAlignment="1">
      <alignment horizontal="center" vertical="center" wrapText="1"/>
    </xf>
    <xf numFmtId="165" fontId="2" fillId="12" borderId="12" xfId="3" applyNumberFormat="1" applyFont="1" applyFill="1" applyBorder="1" applyAlignment="1">
      <alignment horizontal="center" vertical="center" wrapText="1"/>
    </xf>
    <xf numFmtId="165" fontId="2" fillId="12" borderId="31" xfId="3" applyNumberFormat="1" applyFont="1" applyFill="1" applyBorder="1" applyAlignment="1">
      <alignment horizontal="center" vertical="center" wrapText="1"/>
    </xf>
    <xf numFmtId="1" fontId="3" fillId="12" borderId="29" xfId="3" applyNumberFormat="1" applyFont="1" applyFill="1" applyBorder="1" applyAlignment="1">
      <alignment horizontal="center" vertical="center" wrapText="1"/>
    </xf>
    <xf numFmtId="1" fontId="3" fillId="12" borderId="12" xfId="3" applyNumberFormat="1" applyFont="1" applyFill="1" applyBorder="1" applyAlignment="1">
      <alignment horizontal="center" vertical="center" wrapText="1"/>
    </xf>
    <xf numFmtId="1" fontId="3" fillId="12" borderId="31" xfId="3" applyNumberFormat="1" applyFont="1" applyFill="1" applyBorder="1" applyAlignment="1">
      <alignment horizontal="center" vertical="center" wrapText="1"/>
    </xf>
    <xf numFmtId="165" fontId="4" fillId="0" borderId="29" xfId="3" applyNumberFormat="1" applyFont="1" applyFill="1" applyBorder="1" applyAlignment="1">
      <alignment horizontal="center" vertical="center" wrapText="1"/>
    </xf>
    <xf numFmtId="165" fontId="4" fillId="0" borderId="12" xfId="3" applyNumberFormat="1" applyFont="1" applyFill="1" applyBorder="1" applyAlignment="1">
      <alignment horizontal="center" vertical="center" wrapText="1"/>
    </xf>
    <xf numFmtId="165" fontId="4" fillId="0" borderId="31" xfId="3" applyNumberFormat="1" applyFont="1" applyFill="1" applyBorder="1" applyAlignment="1">
      <alignment horizontal="center" vertical="center" wrapText="1"/>
    </xf>
    <xf numFmtId="165" fontId="4" fillId="0" borderId="29" xfId="3" applyNumberFormat="1" applyFont="1" applyFill="1" applyBorder="1" applyAlignment="1">
      <alignment horizontal="left" vertical="center" wrapText="1"/>
    </xf>
    <xf numFmtId="165" fontId="4" fillId="0" borderId="12" xfId="3" applyNumberFormat="1" applyFont="1" applyFill="1" applyBorder="1" applyAlignment="1">
      <alignment horizontal="left" vertical="center" wrapText="1"/>
    </xf>
    <xf numFmtId="165" fontId="4" fillId="0" borderId="31" xfId="3" applyNumberFormat="1" applyFont="1" applyFill="1" applyBorder="1" applyAlignment="1">
      <alignment horizontal="left" vertical="center" wrapText="1"/>
    </xf>
    <xf numFmtId="1" fontId="5" fillId="12" borderId="29" xfId="3" applyNumberFormat="1" applyFont="1" applyFill="1" applyBorder="1" applyAlignment="1">
      <alignment horizontal="center" vertical="center" wrapText="1"/>
    </xf>
    <xf numFmtId="1" fontId="5" fillId="12" borderId="12" xfId="3" applyNumberFormat="1" applyFont="1" applyFill="1" applyBorder="1" applyAlignment="1">
      <alignment horizontal="center" vertical="center" wrapText="1"/>
    </xf>
    <xf numFmtId="1" fontId="5" fillId="12" borderId="31" xfId="3" applyNumberFormat="1" applyFont="1" applyFill="1" applyBorder="1" applyAlignment="1">
      <alignment horizontal="center" vertical="center" wrapText="1"/>
    </xf>
    <xf numFmtId="49" fontId="5" fillId="5" borderId="29" xfId="3" applyNumberFormat="1" applyFont="1" applyFill="1" applyBorder="1" applyAlignment="1">
      <alignment horizontal="center" vertical="center"/>
    </xf>
    <xf numFmtId="49" fontId="5" fillId="5" borderId="12" xfId="3" applyNumberFormat="1" applyFont="1" applyFill="1" applyBorder="1" applyAlignment="1">
      <alignment horizontal="center" vertical="center"/>
    </xf>
    <xf numFmtId="49" fontId="5" fillId="5" borderId="31" xfId="3" applyNumberFormat="1" applyFont="1" applyFill="1" applyBorder="1" applyAlignment="1">
      <alignment horizontal="center" vertical="center"/>
    </xf>
    <xf numFmtId="49" fontId="5" fillId="4" borderId="29" xfId="3" applyNumberFormat="1" applyFont="1" applyFill="1" applyBorder="1" applyAlignment="1">
      <alignment horizontal="center" vertical="center"/>
    </xf>
    <xf numFmtId="49" fontId="5" fillId="4" borderId="12" xfId="3" applyNumberFormat="1" applyFont="1" applyFill="1" applyBorder="1" applyAlignment="1">
      <alignment horizontal="center" vertical="center"/>
    </xf>
    <xf numFmtId="49" fontId="5" fillId="4" borderId="31" xfId="3" applyNumberFormat="1" applyFont="1" applyFill="1" applyBorder="1" applyAlignment="1">
      <alignment horizontal="center" vertical="center"/>
    </xf>
    <xf numFmtId="1" fontId="2" fillId="12" borderId="29" xfId="3" applyNumberFormat="1" applyFont="1" applyFill="1" applyBorder="1" applyAlignment="1">
      <alignment horizontal="center" vertical="center" wrapText="1"/>
    </xf>
    <xf numFmtId="1" fontId="2" fillId="12" borderId="31" xfId="3" applyNumberFormat="1" applyFont="1" applyFill="1" applyBorder="1" applyAlignment="1">
      <alignment horizontal="center" vertical="center" wrapText="1"/>
    </xf>
    <xf numFmtId="1" fontId="2" fillId="12" borderId="12" xfId="3" applyNumberFormat="1" applyFont="1" applyFill="1" applyBorder="1" applyAlignment="1">
      <alignment horizontal="center" vertical="center" wrapText="1"/>
    </xf>
    <xf numFmtId="0" fontId="4" fillId="12" borderId="29" xfId="3" applyFont="1" applyFill="1" applyBorder="1" applyAlignment="1">
      <alignment horizontal="center" vertical="center"/>
    </xf>
    <xf numFmtId="0" fontId="4" fillId="12" borderId="12" xfId="3" applyFont="1" applyFill="1" applyBorder="1" applyAlignment="1">
      <alignment horizontal="center" vertical="center"/>
    </xf>
    <xf numFmtId="0" fontId="4" fillId="12" borderId="31" xfId="3" applyFont="1" applyFill="1" applyBorder="1" applyAlignment="1">
      <alignment horizontal="center" vertical="center"/>
    </xf>
    <xf numFmtId="0" fontId="4" fillId="0" borderId="29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left" vertical="center" wrapText="1"/>
    </xf>
    <xf numFmtId="0" fontId="4" fillId="0" borderId="31" xfId="3" applyFont="1" applyFill="1" applyBorder="1" applyAlignment="1">
      <alignment horizontal="left" vertical="center" wrapText="1"/>
    </xf>
    <xf numFmtId="49" fontId="5" fillId="12" borderId="29" xfId="3" applyNumberFormat="1" applyFont="1" applyFill="1" applyBorder="1" applyAlignment="1">
      <alignment horizontal="center" vertical="center"/>
    </xf>
    <xf numFmtId="49" fontId="5" fillId="12" borderId="12" xfId="3" applyNumberFormat="1" applyFont="1" applyFill="1" applyBorder="1" applyAlignment="1">
      <alignment horizontal="center" vertical="center"/>
    </xf>
    <xf numFmtId="49" fontId="5" fillId="12" borderId="31" xfId="3" applyNumberFormat="1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31" xfId="0" applyFont="1" applyFill="1" applyBorder="1" applyAlignment="1">
      <alignment horizontal="center" vertical="center" wrapText="1"/>
    </xf>
    <xf numFmtId="1" fontId="4" fillId="12" borderId="29" xfId="3" applyNumberFormat="1" applyFont="1" applyFill="1" applyBorder="1" applyAlignment="1">
      <alignment horizontal="center" vertical="center" wrapText="1"/>
    </xf>
    <xf numFmtId="1" fontId="4" fillId="12" borderId="12" xfId="3" applyNumberFormat="1" applyFont="1" applyFill="1" applyBorder="1" applyAlignment="1">
      <alignment horizontal="center" vertical="center" wrapText="1"/>
    </xf>
    <xf numFmtId="1" fontId="4" fillId="12" borderId="31" xfId="3" applyNumberFormat="1" applyFont="1" applyFill="1" applyBorder="1" applyAlignment="1">
      <alignment horizontal="center" vertical="center" wrapText="1"/>
    </xf>
    <xf numFmtId="0" fontId="4" fillId="12" borderId="29" xfId="3" applyFont="1" applyFill="1" applyBorder="1" applyAlignment="1">
      <alignment horizontal="center" vertical="center" wrapText="1"/>
    </xf>
    <xf numFmtId="0" fontId="4" fillId="12" borderId="12" xfId="3" applyFont="1" applyFill="1" applyBorder="1" applyAlignment="1">
      <alignment horizontal="center" vertical="center" wrapText="1"/>
    </xf>
    <xf numFmtId="0" fontId="4" fillId="12" borderId="31" xfId="3" applyFont="1" applyFill="1" applyBorder="1" applyAlignment="1">
      <alignment horizontal="center" vertical="center" wrapText="1"/>
    </xf>
    <xf numFmtId="165" fontId="5" fillId="5" borderId="12" xfId="3" applyNumberFormat="1" applyFont="1" applyFill="1" applyBorder="1" applyAlignment="1">
      <alignment horizontal="center" vertical="center"/>
    </xf>
    <xf numFmtId="165" fontId="5" fillId="5" borderId="48" xfId="3" applyNumberFormat="1" applyFont="1" applyFill="1" applyBorder="1" applyAlignment="1">
      <alignment horizontal="center" vertical="center"/>
    </xf>
    <xf numFmtId="165" fontId="6" fillId="5" borderId="11" xfId="3" applyNumberFormat="1" applyFont="1" applyFill="1" applyBorder="1" applyAlignment="1">
      <alignment horizontal="left" vertical="center" wrapText="1"/>
    </xf>
    <xf numFmtId="1" fontId="4" fillId="0" borderId="12" xfId="3" applyNumberFormat="1" applyFont="1" applyBorder="1" applyAlignment="1">
      <alignment horizontal="center" vertical="center" wrapText="1"/>
    </xf>
    <xf numFmtId="1" fontId="4" fillId="0" borderId="31" xfId="3" applyNumberFormat="1" applyFont="1" applyBorder="1" applyAlignment="1">
      <alignment horizontal="center" vertical="center" wrapText="1"/>
    </xf>
    <xf numFmtId="165" fontId="4" fillId="0" borderId="35" xfId="3" applyNumberFormat="1" applyFont="1" applyFill="1" applyBorder="1" applyAlignment="1">
      <alignment horizontal="center" vertical="center" wrapText="1"/>
    </xf>
    <xf numFmtId="165" fontId="4" fillId="0" borderId="15" xfId="3" applyNumberFormat="1" applyFont="1" applyFill="1" applyBorder="1" applyAlignment="1">
      <alignment horizontal="center" vertical="center" wrapText="1"/>
    </xf>
    <xf numFmtId="165" fontId="4" fillId="0" borderId="11" xfId="3" applyNumberFormat="1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165" fontId="4" fillId="0" borderId="29" xfId="3" applyNumberFormat="1" applyFont="1" applyFill="1" applyBorder="1" applyAlignment="1">
      <alignment horizontal="center" vertical="center"/>
    </xf>
    <xf numFmtId="165" fontId="4" fillId="0" borderId="31" xfId="3" applyNumberFormat="1" applyFont="1" applyFill="1" applyBorder="1" applyAlignment="1">
      <alignment horizontal="center" vertical="center"/>
    </xf>
    <xf numFmtId="1" fontId="4" fillId="0" borderId="29" xfId="3" applyNumberFormat="1" applyFont="1" applyFill="1" applyBorder="1" applyAlignment="1">
      <alignment horizontal="center" vertical="center"/>
    </xf>
    <xf numFmtId="1" fontId="4" fillId="0" borderId="31" xfId="3" applyNumberFormat="1" applyFont="1" applyFill="1" applyBorder="1" applyAlignment="1">
      <alignment horizontal="center" vertical="center"/>
    </xf>
    <xf numFmtId="49" fontId="5" fillId="4" borderId="30" xfId="3" applyNumberFormat="1" applyFont="1" applyFill="1" applyBorder="1" applyAlignment="1">
      <alignment horizontal="center" vertical="center"/>
    </xf>
    <xf numFmtId="49" fontId="5" fillId="4" borderId="13" xfId="3" applyNumberFormat="1" applyFont="1" applyFill="1" applyBorder="1" applyAlignment="1">
      <alignment horizontal="center" vertical="center"/>
    </xf>
    <xf numFmtId="49" fontId="5" fillId="5" borderId="11" xfId="3" applyNumberFormat="1" applyFont="1" applyFill="1" applyBorder="1" applyAlignment="1">
      <alignment horizontal="center" vertical="center"/>
    </xf>
    <xf numFmtId="49" fontId="5" fillId="0" borderId="12" xfId="3" applyNumberFormat="1" applyFont="1" applyBorder="1" applyAlignment="1">
      <alignment horizontal="center" vertical="center"/>
    </xf>
    <xf numFmtId="49" fontId="5" fillId="0" borderId="31" xfId="3" applyNumberFormat="1" applyFont="1" applyBorder="1" applyAlignment="1">
      <alignment horizontal="center" vertical="center"/>
    </xf>
    <xf numFmtId="165" fontId="4" fillId="0" borderId="12" xfId="3" applyNumberFormat="1" applyFont="1" applyBorder="1" applyAlignment="1">
      <alignment horizontal="center" vertical="center" wrapText="1"/>
    </xf>
    <xf numFmtId="165" fontId="4" fillId="0" borderId="31" xfId="3" applyNumberFormat="1" applyFont="1" applyBorder="1" applyAlignment="1">
      <alignment horizontal="center" vertical="center" wrapText="1"/>
    </xf>
    <xf numFmtId="165" fontId="4" fillId="0" borderId="12" xfId="3" applyNumberFormat="1" applyFont="1" applyFill="1" applyBorder="1" applyAlignment="1">
      <alignment horizontal="center" vertical="center"/>
    </xf>
    <xf numFmtId="0" fontId="4" fillId="0" borderId="31" xfId="3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2" applyFont="1" applyAlignment="1">
      <alignment horizontal="left" vertical="top" wrapText="1"/>
    </xf>
    <xf numFmtId="0" fontId="5" fillId="0" borderId="0" xfId="3" applyFont="1" applyAlignment="1">
      <alignment horizontal="center" vertical="center"/>
    </xf>
    <xf numFmtId="0" fontId="4" fillId="0" borderId="0" xfId="8" applyFont="1" applyAlignment="1">
      <alignment horizontal="right" vertical="top" wrapText="1"/>
    </xf>
    <xf numFmtId="0" fontId="4" fillId="0" borderId="1" xfId="3" applyFont="1" applyBorder="1" applyAlignment="1">
      <alignment horizontal="right" vertical="center"/>
    </xf>
    <xf numFmtId="49" fontId="4" fillId="0" borderId="2" xfId="3" applyNumberFormat="1" applyFont="1" applyBorder="1" applyAlignment="1">
      <alignment horizontal="center" vertical="center" textRotation="90" wrapText="1"/>
    </xf>
    <xf numFmtId="49" fontId="4" fillId="0" borderId="10" xfId="3" applyNumberFormat="1" applyFont="1" applyBorder="1" applyAlignment="1">
      <alignment horizontal="center" vertical="center" textRotation="90" wrapText="1"/>
    </xf>
    <xf numFmtId="49" fontId="4" fillId="0" borderId="16" xfId="3" applyNumberFormat="1" applyFont="1" applyBorder="1" applyAlignment="1">
      <alignment horizontal="center" vertical="center" textRotation="90" wrapText="1"/>
    </xf>
    <xf numFmtId="49" fontId="4" fillId="0" borderId="4" xfId="3" applyNumberFormat="1" applyFont="1" applyBorder="1" applyAlignment="1">
      <alignment horizontal="center" vertical="center" textRotation="90" wrapText="1"/>
    </xf>
    <xf numFmtId="49" fontId="4" fillId="0" borderId="12" xfId="3" applyNumberFormat="1" applyFont="1" applyBorder="1" applyAlignment="1">
      <alignment horizontal="center" vertical="center" textRotation="90" wrapText="1"/>
    </xf>
    <xf numFmtId="49" fontId="4" fillId="0" borderId="18" xfId="3" applyNumberFormat="1" applyFont="1" applyBorder="1" applyAlignment="1">
      <alignment horizontal="center" vertical="center" textRotation="90" wrapText="1"/>
    </xf>
    <xf numFmtId="0" fontId="4" fillId="0" borderId="4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textRotation="90" wrapText="1"/>
    </xf>
    <xf numFmtId="0" fontId="4" fillId="0" borderId="12" xfId="3" applyFont="1" applyBorder="1" applyAlignment="1">
      <alignment horizontal="center" vertical="center" textRotation="90" wrapText="1"/>
    </xf>
    <xf numFmtId="0" fontId="4" fillId="0" borderId="18" xfId="3" applyFont="1" applyBorder="1" applyAlignment="1">
      <alignment horizontal="center" vertical="center" textRotation="90" wrapText="1"/>
    </xf>
    <xf numFmtId="0" fontId="4" fillId="12" borderId="8" xfId="3" applyFont="1" applyFill="1" applyBorder="1" applyAlignment="1">
      <alignment horizontal="center" vertical="center" textRotation="90" wrapText="1"/>
    </xf>
    <xf numFmtId="0" fontId="4" fillId="12" borderId="14" xfId="3" applyFont="1" applyFill="1" applyBorder="1" applyAlignment="1">
      <alignment horizontal="center" vertical="center" textRotation="90" wrapText="1"/>
    </xf>
    <xf numFmtId="0" fontId="4" fillId="12" borderId="20" xfId="3" applyFont="1" applyFill="1" applyBorder="1" applyAlignment="1">
      <alignment horizontal="center" vertical="center" textRotation="90" wrapText="1"/>
    </xf>
    <xf numFmtId="0" fontId="4" fillId="0" borderId="9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12" borderId="32" xfId="3" applyFont="1" applyFill="1" applyBorder="1" applyAlignment="1">
      <alignment horizontal="center" vertical="center" textRotation="90" wrapText="1"/>
    </xf>
    <xf numFmtId="0" fontId="4" fillId="12" borderId="16" xfId="3" applyFont="1" applyFill="1" applyBorder="1" applyAlignment="1">
      <alignment horizontal="center" vertical="center" textRotation="90" wrapText="1"/>
    </xf>
    <xf numFmtId="0" fontId="4" fillId="0" borderId="32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39" xfId="3" applyFont="1" applyBorder="1" applyAlignment="1">
      <alignment horizontal="center" vertical="center"/>
    </xf>
    <xf numFmtId="0" fontId="4" fillId="0" borderId="33" xfId="3" applyFont="1" applyBorder="1" applyAlignment="1">
      <alignment horizontal="center" vertical="center"/>
    </xf>
    <xf numFmtId="0" fontId="4" fillId="0" borderId="50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 textRotation="90" wrapText="1"/>
    </xf>
    <xf numFmtId="0" fontId="4" fillId="0" borderId="53" xfId="3" applyFont="1" applyBorder="1" applyAlignment="1">
      <alignment horizontal="center" vertical="center" textRotation="90" wrapText="1"/>
    </xf>
    <xf numFmtId="0" fontId="4" fillId="0" borderId="51" xfId="3" applyFont="1" applyBorder="1" applyAlignment="1">
      <alignment horizontal="center" vertical="center" textRotation="90" wrapText="1"/>
    </xf>
    <xf numFmtId="2" fontId="4" fillId="12" borderId="6" xfId="3" applyNumberFormat="1" applyFont="1" applyFill="1" applyBorder="1" applyAlignment="1">
      <alignment horizontal="center" vertical="center" wrapText="1"/>
    </xf>
    <xf numFmtId="2" fontId="4" fillId="12" borderId="7" xfId="3" applyNumberFormat="1" applyFont="1" applyFill="1" applyBorder="1" applyAlignment="1">
      <alignment horizontal="center" vertical="center" wrapText="1"/>
    </xf>
    <xf numFmtId="0" fontId="4" fillId="12" borderId="54" xfId="3" applyFont="1" applyFill="1" applyBorder="1" applyAlignment="1">
      <alignment horizontal="center" vertical="center" textRotation="90" wrapText="1"/>
    </xf>
    <xf numFmtId="0" fontId="4" fillId="12" borderId="51" xfId="3" applyFont="1" applyFill="1" applyBorder="1" applyAlignment="1">
      <alignment horizontal="center" vertical="center" textRotation="90" wrapText="1"/>
    </xf>
    <xf numFmtId="165" fontId="5" fillId="2" borderId="21" xfId="3" applyNumberFormat="1" applyFont="1" applyFill="1" applyBorder="1" applyAlignment="1">
      <alignment horizontal="left" vertical="center" wrapText="1"/>
    </xf>
    <xf numFmtId="165" fontId="5" fillId="2" borderId="22" xfId="3" applyNumberFormat="1" applyFont="1" applyFill="1" applyBorder="1" applyAlignment="1">
      <alignment horizontal="left" vertical="center" wrapText="1"/>
    </xf>
    <xf numFmtId="165" fontId="5" fillId="2" borderId="23" xfId="3" applyNumberFormat="1" applyFont="1" applyFill="1" applyBorder="1" applyAlignment="1">
      <alignment horizontal="left" vertical="center" wrapText="1"/>
    </xf>
    <xf numFmtId="165" fontId="5" fillId="3" borderId="21" xfId="3" applyNumberFormat="1" applyFont="1" applyFill="1" applyBorder="1" applyAlignment="1">
      <alignment horizontal="left" vertical="center" wrapText="1"/>
    </xf>
    <xf numFmtId="165" fontId="5" fillId="3" borderId="22" xfId="3" applyNumberFormat="1" applyFont="1" applyFill="1" applyBorder="1" applyAlignment="1">
      <alignment horizontal="left" vertical="center" wrapText="1"/>
    </xf>
    <xf numFmtId="165" fontId="5" fillId="3" borderId="23" xfId="3" applyNumberFormat="1" applyFont="1" applyFill="1" applyBorder="1" applyAlignment="1">
      <alignment horizontal="left" vertical="center" wrapText="1"/>
    </xf>
    <xf numFmtId="165" fontId="5" fillId="4" borderId="25" xfId="3" applyNumberFormat="1" applyFont="1" applyFill="1" applyBorder="1" applyAlignment="1">
      <alignment horizontal="left" vertical="center" wrapText="1"/>
    </xf>
    <xf numFmtId="165" fontId="5" fillId="4" borderId="27" xfId="3" applyNumberFormat="1" applyFont="1" applyFill="1" applyBorder="1" applyAlignment="1">
      <alignment horizontal="left" vertical="center" wrapText="1"/>
    </xf>
    <xf numFmtId="165" fontId="5" fillId="4" borderId="28" xfId="3" applyNumberFormat="1" applyFont="1" applyFill="1" applyBorder="1" applyAlignment="1">
      <alignment horizontal="left" vertical="center" wrapText="1"/>
    </xf>
    <xf numFmtId="49" fontId="5" fillId="4" borderId="10" xfId="3" applyNumberFormat="1" applyFont="1" applyFill="1" applyBorder="1" applyAlignment="1">
      <alignment horizontal="center" vertical="center"/>
    </xf>
    <xf numFmtId="165" fontId="7" fillId="0" borderId="12" xfId="3" applyNumberFormat="1" applyFont="1" applyFill="1" applyBorder="1" applyAlignment="1">
      <alignment horizontal="left" vertical="center" wrapText="1"/>
    </xf>
    <xf numFmtId="165" fontId="7" fillId="0" borderId="31" xfId="3" applyNumberFormat="1" applyFont="1" applyFill="1" applyBorder="1" applyAlignment="1">
      <alignment horizontal="left" vertical="center" wrapText="1"/>
    </xf>
    <xf numFmtId="165" fontId="4" fillId="0" borderId="11" xfId="3" applyNumberFormat="1" applyFont="1" applyBorder="1" applyAlignment="1">
      <alignment horizontal="center" vertical="center" wrapText="1"/>
    </xf>
    <xf numFmtId="49" fontId="5" fillId="4" borderId="32" xfId="3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5" fillId="0" borderId="29" xfId="3" applyNumberFormat="1" applyFont="1" applyBorder="1" applyAlignment="1">
      <alignment horizontal="center" vertical="center"/>
    </xf>
    <xf numFmtId="165" fontId="4" fillId="12" borderId="29" xfId="3" applyNumberFormat="1" applyFont="1" applyFill="1" applyBorder="1" applyAlignment="1">
      <alignment horizontal="left" vertical="center" wrapText="1"/>
    </xf>
    <xf numFmtId="165" fontId="4" fillId="12" borderId="12" xfId="3" applyNumberFormat="1" applyFont="1" applyFill="1" applyBorder="1" applyAlignment="1">
      <alignment horizontal="left" vertical="center" wrapText="1"/>
    </xf>
    <xf numFmtId="0" fontId="2" fillId="12" borderId="31" xfId="0" applyFont="1" applyFill="1" applyBorder="1" applyAlignment="1">
      <alignment horizontal="left" vertical="center" wrapText="1"/>
    </xf>
    <xf numFmtId="165" fontId="4" fillId="0" borderId="29" xfId="3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4" fillId="0" borderId="29" xfId="3" applyNumberFormat="1" applyFont="1" applyFill="1" applyBorder="1" applyAlignment="1">
      <alignment horizontal="center" vertical="center" wrapText="1"/>
    </xf>
    <xf numFmtId="1" fontId="4" fillId="0" borderId="12" xfId="3" applyNumberFormat="1" applyFont="1" applyFill="1" applyBorder="1" applyAlignment="1">
      <alignment horizontal="center" vertical="center" wrapText="1"/>
    </xf>
    <xf numFmtId="165" fontId="4" fillId="12" borderId="29" xfId="3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5" fontId="5" fillId="6" borderId="29" xfId="3" applyNumberFormat="1" applyFont="1" applyFill="1" applyBorder="1" applyAlignment="1">
      <alignment horizontal="center" vertical="center" wrapText="1"/>
    </xf>
    <xf numFmtId="2" fontId="5" fillId="6" borderId="29" xfId="6" applyNumberFormat="1" applyFont="1" applyFill="1" applyBorder="1" applyAlignment="1">
      <alignment horizontal="center" vertical="center"/>
    </xf>
    <xf numFmtId="165" fontId="7" fillId="0" borderId="29" xfId="3" applyNumberFormat="1" applyFont="1" applyFill="1" applyBorder="1" applyAlignment="1">
      <alignment horizontal="left" vertical="center" wrapText="1"/>
    </xf>
    <xf numFmtId="1" fontId="4" fillId="0" borderId="29" xfId="3" applyNumberFormat="1" applyFont="1" applyBorder="1" applyAlignment="1">
      <alignment horizontal="center" vertical="center" wrapText="1"/>
    </xf>
    <xf numFmtId="1" fontId="4" fillId="0" borderId="31" xfId="3" applyNumberFormat="1" applyFont="1" applyFill="1" applyBorder="1" applyAlignment="1">
      <alignment horizontal="center" vertical="center" wrapText="1"/>
    </xf>
    <xf numFmtId="165" fontId="4" fillId="0" borderId="11" xfId="3" applyNumberFormat="1" applyFont="1" applyFill="1" applyBorder="1" applyAlignment="1">
      <alignment horizontal="center" vertical="center" wrapText="1"/>
    </xf>
    <xf numFmtId="0" fontId="4" fillId="0" borderId="31" xfId="3" applyFont="1" applyBorder="1" applyAlignment="1">
      <alignment horizontal="center" vertical="center"/>
    </xf>
    <xf numFmtId="165" fontId="4" fillId="12" borderId="31" xfId="3" applyNumberFormat="1" applyFont="1" applyFill="1" applyBorder="1" applyAlignment="1">
      <alignment horizontal="left" vertical="center" wrapText="1"/>
    </xf>
    <xf numFmtId="165" fontId="4" fillId="12" borderId="31" xfId="3" applyNumberFormat="1" applyFont="1" applyFill="1" applyBorder="1" applyAlignment="1">
      <alignment horizontal="center" vertical="center" wrapText="1"/>
    </xf>
    <xf numFmtId="165" fontId="2" fillId="0" borderId="29" xfId="3" applyNumberFormat="1" applyFont="1" applyFill="1" applyBorder="1" applyAlignment="1">
      <alignment horizontal="left" vertical="center" wrapText="1"/>
    </xf>
    <xf numFmtId="165" fontId="2" fillId="0" borderId="31" xfId="3" applyNumberFormat="1" applyFont="1" applyFill="1" applyBorder="1" applyAlignment="1">
      <alignment horizontal="left" vertical="center" wrapText="1"/>
    </xf>
    <xf numFmtId="165" fontId="2" fillId="0" borderId="29" xfId="3" applyNumberFormat="1" applyFont="1" applyBorder="1" applyAlignment="1">
      <alignment horizontal="center" vertical="center" wrapText="1"/>
    </xf>
    <xf numFmtId="165" fontId="2" fillId="0" borderId="31" xfId="3" applyNumberFormat="1" applyFont="1" applyBorder="1" applyAlignment="1">
      <alignment horizontal="center" vertical="center" wrapText="1"/>
    </xf>
    <xf numFmtId="1" fontId="2" fillId="0" borderId="29" xfId="3" applyNumberFormat="1" applyFont="1" applyBorder="1" applyAlignment="1">
      <alignment horizontal="center" vertical="center" wrapText="1"/>
    </xf>
    <xf numFmtId="1" fontId="2" fillId="0" borderId="31" xfId="3" applyNumberFormat="1" applyFont="1" applyBorder="1" applyAlignment="1">
      <alignment horizontal="center" vertical="center" wrapText="1"/>
    </xf>
    <xf numFmtId="165" fontId="2" fillId="0" borderId="15" xfId="3" applyNumberFormat="1" applyFont="1" applyFill="1" applyBorder="1" applyAlignment="1">
      <alignment horizontal="center" vertical="center" wrapText="1"/>
    </xf>
    <xf numFmtId="165" fontId="2" fillId="0" borderId="29" xfId="3" applyNumberFormat="1" applyFont="1" applyFill="1" applyBorder="1" applyAlignment="1">
      <alignment horizontal="center" vertical="center"/>
    </xf>
    <xf numFmtId="0" fontId="2" fillId="0" borderId="31" xfId="3" applyFont="1" applyBorder="1" applyAlignment="1">
      <alignment horizontal="center" vertical="center"/>
    </xf>
    <xf numFmtId="49" fontId="5" fillId="13" borderId="34" xfId="3" applyNumberFormat="1" applyFont="1" applyFill="1" applyBorder="1" applyAlignment="1">
      <alignment horizontal="center" vertical="center"/>
    </xf>
    <xf numFmtId="0" fontId="5" fillId="13" borderId="40" xfId="3" applyFont="1" applyFill="1" applyBorder="1" applyAlignment="1">
      <alignment horizontal="center" vertical="center"/>
    </xf>
    <xf numFmtId="0" fontId="4" fillId="5" borderId="18" xfId="3" applyFont="1" applyFill="1" applyBorder="1" applyAlignment="1">
      <alignment horizontal="center" vertical="center"/>
    </xf>
    <xf numFmtId="165" fontId="4" fillId="8" borderId="29" xfId="3" applyNumberFormat="1" applyFont="1" applyFill="1" applyBorder="1" applyAlignment="1">
      <alignment horizontal="center" vertical="center" wrapText="1"/>
    </xf>
    <xf numFmtId="165" fontId="4" fillId="8" borderId="31" xfId="3" applyNumberFormat="1" applyFont="1" applyFill="1" applyBorder="1" applyAlignment="1">
      <alignment horizontal="center" vertical="center" wrapText="1"/>
    </xf>
    <xf numFmtId="0" fontId="5" fillId="4" borderId="34" xfId="3" applyNumberFormat="1" applyFont="1" applyFill="1" applyBorder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4" fillId="5" borderId="31" xfId="3" applyFont="1" applyFill="1" applyBorder="1" applyAlignment="1">
      <alignment horizontal="center" vertical="center"/>
    </xf>
    <xf numFmtId="0" fontId="4" fillId="0" borderId="31" xfId="3" applyFont="1" applyFill="1" applyBorder="1" applyAlignment="1">
      <alignment horizontal="center" vertical="center" wrapText="1"/>
    </xf>
    <xf numFmtId="0" fontId="4" fillId="0" borderId="31" xfId="3" applyFont="1" applyBorder="1" applyAlignment="1">
      <alignment horizontal="center" vertical="center" wrapText="1"/>
    </xf>
    <xf numFmtId="165" fontId="4" fillId="0" borderId="29" xfId="3" applyNumberFormat="1" applyFont="1" applyBorder="1" applyAlignment="1">
      <alignment horizontal="center" vertical="center"/>
    </xf>
    <xf numFmtId="165" fontId="4" fillId="0" borderId="31" xfId="3" applyNumberFormat="1" applyFont="1" applyBorder="1" applyAlignment="1">
      <alignment horizontal="center" vertical="center"/>
    </xf>
    <xf numFmtId="165" fontId="4" fillId="0" borderId="11" xfId="3" applyNumberFormat="1" applyFont="1" applyBorder="1" applyAlignment="1">
      <alignment horizontal="center" vertical="center"/>
    </xf>
    <xf numFmtId="49" fontId="5" fillId="0" borderId="11" xfId="3" applyNumberFormat="1" applyFont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left" vertical="center" wrapText="1"/>
    </xf>
    <xf numFmtId="165" fontId="4" fillId="8" borderId="11" xfId="3" applyNumberFormat="1" applyFont="1" applyFill="1" applyBorder="1" applyAlignment="1">
      <alignment horizontal="center" vertical="center" wrapText="1"/>
    </xf>
    <xf numFmtId="1" fontId="4" fillId="0" borderId="11" xfId="3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wrapText="1"/>
    </xf>
    <xf numFmtId="0" fontId="0" fillId="0" borderId="0" xfId="0" applyAlignment="1"/>
    <xf numFmtId="0" fontId="3" fillId="13" borderId="41" xfId="0" applyFont="1" applyFill="1" applyBorder="1" applyAlignment="1">
      <alignment horizontal="center" vertical="center"/>
    </xf>
    <xf numFmtId="0" fontId="3" fillId="13" borderId="4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12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4" fillId="0" borderId="42" xfId="3" applyNumberFormat="1" applyFont="1" applyBorder="1" applyAlignment="1">
      <alignment horizontal="center" vertical="center"/>
    </xf>
    <xf numFmtId="165" fontId="2" fillId="0" borderId="48" xfId="0" applyNumberFormat="1" applyFont="1" applyBorder="1" applyAlignment="1">
      <alignment horizontal="center" vertical="center"/>
    </xf>
    <xf numFmtId="165" fontId="5" fillId="11" borderId="11" xfId="3" applyNumberFormat="1" applyFont="1" applyFill="1" applyBorder="1" applyAlignment="1">
      <alignment horizontal="left" vertical="center"/>
    </xf>
    <xf numFmtId="165" fontId="5" fillId="11" borderId="39" xfId="3" applyNumberFormat="1" applyFont="1" applyFill="1" applyBorder="1" applyAlignment="1">
      <alignment horizontal="left" vertical="center"/>
    </xf>
    <xf numFmtId="0" fontId="5" fillId="11" borderId="39" xfId="8" applyFont="1" applyFill="1" applyBorder="1" applyAlignment="1">
      <alignment horizontal="left" vertical="top"/>
    </xf>
    <xf numFmtId="0" fontId="4" fillId="11" borderId="33" xfId="3" applyFont="1" applyFill="1" applyBorder="1" applyAlignment="1">
      <alignment horizontal="left" vertical="top"/>
    </xf>
    <xf numFmtId="0" fontId="4" fillId="11" borderId="15" xfId="3" applyFont="1" applyFill="1" applyBorder="1" applyAlignment="1">
      <alignment horizontal="left" vertical="top"/>
    </xf>
    <xf numFmtId="165" fontId="5" fillId="10" borderId="11" xfId="3" applyNumberFormat="1" applyFont="1" applyFill="1" applyBorder="1" applyAlignment="1">
      <alignment horizontal="center" vertical="center"/>
    </xf>
    <xf numFmtId="165" fontId="5" fillId="9" borderId="37" xfId="3" applyNumberFormat="1" applyFont="1" applyFill="1" applyBorder="1" applyAlignment="1">
      <alignment horizontal="center" vertical="center"/>
    </xf>
    <xf numFmtId="165" fontId="5" fillId="9" borderId="1" xfId="3" applyNumberFormat="1" applyFont="1" applyFill="1" applyBorder="1" applyAlignment="1">
      <alignment horizontal="center" vertical="center"/>
    </xf>
    <xf numFmtId="165" fontId="5" fillId="10" borderId="21" xfId="3" applyNumberFormat="1" applyFont="1" applyFill="1" applyBorder="1" applyAlignment="1">
      <alignment horizontal="center" vertical="center"/>
    </xf>
    <xf numFmtId="165" fontId="5" fillId="10" borderId="22" xfId="3" applyNumberFormat="1" applyFont="1" applyFill="1" applyBorder="1" applyAlignment="1">
      <alignment horizontal="center" vertical="center"/>
    </xf>
    <xf numFmtId="165" fontId="5" fillId="10" borderId="43" xfId="3" applyNumberFormat="1" applyFont="1" applyFill="1" applyBorder="1" applyAlignment="1">
      <alignment horizontal="center" vertical="center"/>
    </xf>
    <xf numFmtId="49" fontId="5" fillId="4" borderId="45" xfId="3" applyNumberFormat="1" applyFont="1" applyFill="1" applyBorder="1" applyAlignment="1">
      <alignment horizontal="center" vertical="center" wrapText="1"/>
    </xf>
    <xf numFmtId="49" fontId="5" fillId="4" borderId="41" xfId="3" applyNumberFormat="1" applyFont="1" applyFill="1" applyBorder="1" applyAlignment="1">
      <alignment horizontal="center" vertical="center" wrapText="1"/>
    </xf>
    <xf numFmtId="49" fontId="5" fillId="4" borderId="46" xfId="3" applyNumberFormat="1" applyFont="1" applyFill="1" applyBorder="1" applyAlignment="1">
      <alignment horizontal="center" vertical="center" wrapText="1"/>
    </xf>
    <xf numFmtId="49" fontId="5" fillId="4" borderId="36" xfId="3" applyNumberFormat="1" applyFont="1" applyFill="1" applyBorder="1" applyAlignment="1">
      <alignment horizontal="center" vertical="center" wrapText="1"/>
    </xf>
    <xf numFmtId="49" fontId="5" fillId="4" borderId="47" xfId="3" applyNumberFormat="1" applyFont="1" applyFill="1" applyBorder="1" applyAlignment="1">
      <alignment horizontal="center" vertical="center" wrapText="1"/>
    </xf>
    <xf numFmtId="49" fontId="5" fillId="4" borderId="40" xfId="3" applyNumberFormat="1" applyFont="1" applyFill="1" applyBorder="1" applyAlignment="1">
      <alignment horizontal="center" vertical="center" wrapText="1"/>
    </xf>
    <xf numFmtId="165" fontId="5" fillId="11" borderId="3" xfId="3" applyNumberFormat="1" applyFont="1" applyFill="1" applyBorder="1" applyAlignment="1">
      <alignment horizontal="left" vertical="center"/>
    </xf>
    <xf numFmtId="165" fontId="5" fillId="11" borderId="44" xfId="3" applyNumberFormat="1" applyFont="1" applyFill="1" applyBorder="1" applyAlignment="1">
      <alignment horizontal="left" vertical="center"/>
    </xf>
    <xf numFmtId="165" fontId="5" fillId="11" borderId="39" xfId="3" applyNumberFormat="1" applyFont="1" applyFill="1" applyBorder="1" applyAlignment="1">
      <alignment horizontal="left" vertical="center" wrapText="1"/>
    </xf>
    <xf numFmtId="165" fontId="5" fillId="11" borderId="33" xfId="3" applyNumberFormat="1" applyFont="1" applyFill="1" applyBorder="1" applyAlignment="1">
      <alignment horizontal="left" vertical="center" wrapText="1"/>
    </xf>
    <xf numFmtId="165" fontId="5" fillId="11" borderId="33" xfId="3" applyNumberFormat="1" applyFont="1" applyFill="1" applyBorder="1" applyAlignment="1">
      <alignment horizontal="left" vertical="center"/>
    </xf>
    <xf numFmtId="165" fontId="5" fillId="11" borderId="15" xfId="3" applyNumberFormat="1" applyFont="1" applyFill="1" applyBorder="1" applyAlignment="1">
      <alignment horizontal="left" vertical="center"/>
    </xf>
    <xf numFmtId="49" fontId="5" fillId="0" borderId="29" xfId="3" applyNumberFormat="1" applyFont="1" applyFill="1" applyBorder="1" applyAlignment="1">
      <alignment horizontal="center" vertical="center"/>
    </xf>
    <xf numFmtId="0" fontId="5" fillId="13" borderId="41" xfId="3" applyFont="1" applyFill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29" xfId="3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4" fillId="0" borderId="29" xfId="3" applyFont="1" applyBorder="1" applyAlignment="1">
      <alignment horizontal="center" vertical="center"/>
    </xf>
  </cellXfs>
  <cellStyles count="9">
    <cellStyle name="Įprastas" xfId="0" builtinId="0"/>
    <cellStyle name="Įprastas 2" xfId="1"/>
    <cellStyle name="Įprastas 3" xfId="2"/>
    <cellStyle name="Įprastas_Lapas1" xfId="3"/>
    <cellStyle name="Kablelis 2" xfId="4"/>
    <cellStyle name="Kablelis 3" xfId="5"/>
    <cellStyle name="Kablelis_Lapas1" xfId="6"/>
    <cellStyle name="Normal_3_5 Programos 1 lentele" xfId="7"/>
    <cellStyle name="Normal_Sheet1" xfId="8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0"/>
  <sheetViews>
    <sheetView tabSelected="1" zoomScaleNormal="100" workbookViewId="0">
      <selection activeCell="E1" sqref="E1"/>
    </sheetView>
  </sheetViews>
  <sheetFormatPr defaultRowHeight="15" x14ac:dyDescent="0.25"/>
  <cols>
    <col min="1" max="1" width="4.140625" customWidth="1"/>
    <col min="2" max="2" width="4.7109375" customWidth="1"/>
    <col min="3" max="3" width="4.140625" customWidth="1"/>
    <col min="4" max="4" width="41.140625" customWidth="1"/>
    <col min="5" max="5" width="14" customWidth="1"/>
    <col min="7" max="7" width="14.42578125" customWidth="1"/>
    <col min="8" max="8" width="11.28515625" customWidth="1"/>
    <col min="9" max="9" width="9.42578125" customWidth="1"/>
    <col min="10" max="10" width="10" customWidth="1"/>
    <col min="11" max="12" width="9" customWidth="1"/>
    <col min="13" max="13" width="12.42578125" customWidth="1"/>
    <col min="14" max="14" width="50.85546875" customWidth="1"/>
    <col min="15" max="15" width="9.7109375" customWidth="1"/>
    <col min="16" max="16" width="10" customWidth="1"/>
  </cols>
  <sheetData>
    <row r="1" spans="1:19" x14ac:dyDescent="0.25">
      <c r="N1" s="172" t="s">
        <v>166</v>
      </c>
      <c r="O1" s="173"/>
      <c r="P1" s="173"/>
      <c r="Q1" s="173"/>
    </row>
    <row r="2" spans="1:19" x14ac:dyDescent="0.25">
      <c r="N2" s="173"/>
      <c r="O2" s="173"/>
      <c r="P2" s="173"/>
      <c r="Q2" s="173"/>
    </row>
    <row r="3" spans="1:19" x14ac:dyDescent="0.25">
      <c r="N3" s="173"/>
      <c r="O3" s="173"/>
      <c r="P3" s="173"/>
      <c r="Q3" s="173"/>
    </row>
    <row r="4" spans="1:19" x14ac:dyDescent="0.25">
      <c r="A4" s="1"/>
      <c r="B4" s="1"/>
      <c r="C4" s="1"/>
      <c r="D4" s="1"/>
      <c r="E4" s="1"/>
      <c r="F4" s="1"/>
      <c r="G4" s="1"/>
      <c r="H4" s="2" t="s">
        <v>0</v>
      </c>
      <c r="I4" s="1"/>
      <c r="J4" s="1"/>
      <c r="K4" s="1"/>
      <c r="L4" s="1"/>
      <c r="M4" s="1"/>
      <c r="N4" s="174"/>
      <c r="O4" s="174"/>
      <c r="P4" s="174"/>
      <c r="Q4" s="174"/>
      <c r="R4" s="174"/>
      <c r="S4" s="174"/>
    </row>
    <row r="5" spans="1:19" x14ac:dyDescent="0.25">
      <c r="A5" s="175" t="s">
        <v>143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"/>
      <c r="S5" s="1"/>
    </row>
    <row r="6" spans="1:19" ht="12.75" customHeight="1" x14ac:dyDescent="0.25">
      <c r="A6" s="175" t="s">
        <v>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"/>
      <c r="S6" s="1"/>
    </row>
    <row r="7" spans="1:19" ht="5.25" hidden="1" customHeight="1" x14ac:dyDescent="0.25">
      <c r="A7" s="176" t="s">
        <v>2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"/>
      <c r="S7" s="1"/>
    </row>
    <row r="8" spans="1:19" ht="15" customHeight="1" thickBot="1" x14ac:dyDescent="0.3">
      <c r="A8" s="177" t="s">
        <v>3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"/>
      <c r="S8" s="1"/>
    </row>
    <row r="9" spans="1:19" ht="31.5" customHeight="1" x14ac:dyDescent="0.25">
      <c r="A9" s="178" t="s">
        <v>4</v>
      </c>
      <c r="B9" s="181" t="s">
        <v>5</v>
      </c>
      <c r="C9" s="181" t="s">
        <v>6</v>
      </c>
      <c r="D9" s="184" t="s">
        <v>7</v>
      </c>
      <c r="E9" s="187" t="s">
        <v>8</v>
      </c>
      <c r="F9" s="187" t="s">
        <v>9</v>
      </c>
      <c r="G9" s="203" t="s">
        <v>10</v>
      </c>
      <c r="H9" s="206" t="s">
        <v>138</v>
      </c>
      <c r="I9" s="207"/>
      <c r="J9" s="206" t="s">
        <v>139</v>
      </c>
      <c r="K9" s="207"/>
      <c r="L9" s="190" t="s">
        <v>140</v>
      </c>
      <c r="M9" s="190" t="s">
        <v>141</v>
      </c>
      <c r="N9" s="193" t="s">
        <v>158</v>
      </c>
      <c r="O9" s="194"/>
      <c r="P9" s="194"/>
      <c r="Q9" s="195"/>
      <c r="R9" s="1"/>
      <c r="S9" s="1"/>
    </row>
    <row r="10" spans="1:19" ht="15" customHeight="1" x14ac:dyDescent="0.25">
      <c r="A10" s="179"/>
      <c r="B10" s="182"/>
      <c r="C10" s="182"/>
      <c r="D10" s="185"/>
      <c r="E10" s="188"/>
      <c r="F10" s="188"/>
      <c r="G10" s="204"/>
      <c r="H10" s="196" t="s">
        <v>11</v>
      </c>
      <c r="I10" s="208" t="s">
        <v>13</v>
      </c>
      <c r="J10" s="196" t="s">
        <v>11</v>
      </c>
      <c r="K10" s="208" t="s">
        <v>13</v>
      </c>
      <c r="L10" s="191"/>
      <c r="M10" s="191"/>
      <c r="N10" s="198" t="s">
        <v>12</v>
      </c>
      <c r="O10" s="200" t="s">
        <v>157</v>
      </c>
      <c r="P10" s="201"/>
      <c r="Q10" s="202"/>
      <c r="R10" s="1"/>
      <c r="S10" s="1"/>
    </row>
    <row r="11" spans="1:19" ht="81" thickBot="1" x14ac:dyDescent="0.3">
      <c r="A11" s="180"/>
      <c r="B11" s="183"/>
      <c r="C11" s="183"/>
      <c r="D11" s="186"/>
      <c r="E11" s="189"/>
      <c r="F11" s="189"/>
      <c r="G11" s="205"/>
      <c r="H11" s="197"/>
      <c r="I11" s="209"/>
      <c r="J11" s="197"/>
      <c r="K11" s="209"/>
      <c r="L11" s="192"/>
      <c r="M11" s="192"/>
      <c r="N11" s="199"/>
      <c r="O11" s="100" t="s">
        <v>127</v>
      </c>
      <c r="P11" s="100" t="s">
        <v>128</v>
      </c>
      <c r="Q11" s="101" t="s">
        <v>137</v>
      </c>
      <c r="R11" s="1"/>
      <c r="S11" s="1"/>
    </row>
    <row r="12" spans="1:19" ht="15.75" thickBot="1" x14ac:dyDescent="0.3">
      <c r="A12" s="210" t="s">
        <v>161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2"/>
      <c r="R12" s="1"/>
      <c r="S12" s="1"/>
    </row>
    <row r="13" spans="1:19" ht="15.75" thickBot="1" x14ac:dyDescent="0.3">
      <c r="A13" s="213" t="s">
        <v>144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5"/>
      <c r="R13" s="1"/>
      <c r="S13" s="1" t="s">
        <v>136</v>
      </c>
    </row>
    <row r="14" spans="1:19" ht="15.75" thickBot="1" x14ac:dyDescent="0.3">
      <c r="A14" s="3" t="s">
        <v>14</v>
      </c>
      <c r="B14" s="216" t="s">
        <v>145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8"/>
      <c r="R14" s="1"/>
      <c r="S14" s="1"/>
    </row>
    <row r="15" spans="1:19" ht="15.75" thickBot="1" x14ac:dyDescent="0.3">
      <c r="A15" s="4" t="s">
        <v>14</v>
      </c>
      <c r="B15" s="5" t="s">
        <v>14</v>
      </c>
      <c r="C15" s="151" t="s">
        <v>160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"/>
      <c r="S15" s="1"/>
    </row>
    <row r="16" spans="1:19" x14ac:dyDescent="0.25">
      <c r="A16" s="219" t="s">
        <v>14</v>
      </c>
      <c r="B16" s="123" t="s">
        <v>14</v>
      </c>
      <c r="C16" s="166" t="s">
        <v>14</v>
      </c>
      <c r="D16" s="220" t="s">
        <v>15</v>
      </c>
      <c r="E16" s="168" t="s">
        <v>16</v>
      </c>
      <c r="F16" s="152">
        <v>1</v>
      </c>
      <c r="G16" s="86" t="s">
        <v>17</v>
      </c>
      <c r="H16" s="6">
        <v>305</v>
      </c>
      <c r="I16" s="7">
        <v>100</v>
      </c>
      <c r="J16" s="60"/>
      <c r="K16" s="6"/>
      <c r="L16" s="6">
        <v>315</v>
      </c>
      <c r="M16" s="6">
        <v>330</v>
      </c>
      <c r="N16" s="169" t="s">
        <v>18</v>
      </c>
      <c r="O16" s="160">
        <v>10</v>
      </c>
      <c r="P16" s="160">
        <v>10</v>
      </c>
      <c r="Q16" s="160">
        <v>10</v>
      </c>
      <c r="R16" s="54"/>
      <c r="S16" s="1"/>
    </row>
    <row r="17" spans="1:19" x14ac:dyDescent="0.25">
      <c r="A17" s="163"/>
      <c r="B17" s="124"/>
      <c r="C17" s="167"/>
      <c r="D17" s="221"/>
      <c r="E17" s="169"/>
      <c r="F17" s="153"/>
      <c r="G17" s="8" t="s">
        <v>19</v>
      </c>
      <c r="H17" s="9">
        <f t="shared" ref="H17:M17" si="0">H16</f>
        <v>305</v>
      </c>
      <c r="I17" s="9">
        <f t="shared" si="0"/>
        <v>100</v>
      </c>
      <c r="J17" s="56">
        <f>J16</f>
        <v>0</v>
      </c>
      <c r="K17" s="9">
        <f t="shared" si="0"/>
        <v>0</v>
      </c>
      <c r="L17" s="9">
        <f t="shared" si="0"/>
        <v>315</v>
      </c>
      <c r="M17" s="9">
        <f t="shared" si="0"/>
        <v>330</v>
      </c>
      <c r="N17" s="222"/>
      <c r="O17" s="158"/>
      <c r="P17" s="158"/>
      <c r="Q17" s="158"/>
      <c r="R17" s="54"/>
      <c r="S17" s="1"/>
    </row>
    <row r="18" spans="1:19" x14ac:dyDescent="0.25">
      <c r="A18" s="223" t="s">
        <v>14</v>
      </c>
      <c r="B18" s="122" t="s">
        <v>14</v>
      </c>
      <c r="C18" s="226" t="s">
        <v>20</v>
      </c>
      <c r="D18" s="227" t="s">
        <v>131</v>
      </c>
      <c r="E18" s="230" t="s">
        <v>21</v>
      </c>
      <c r="F18" s="232">
        <v>8</v>
      </c>
      <c r="G18" s="11" t="s">
        <v>17</v>
      </c>
      <c r="H18" s="13">
        <v>5180</v>
      </c>
      <c r="I18" s="14">
        <v>4570</v>
      </c>
      <c r="J18" s="77"/>
      <c r="K18" s="75"/>
      <c r="L18" s="76">
        <v>5698</v>
      </c>
      <c r="M18" s="13">
        <v>5900</v>
      </c>
      <c r="N18" s="234" t="s">
        <v>22</v>
      </c>
      <c r="O18" s="159">
        <v>5</v>
      </c>
      <c r="P18" s="159">
        <v>4</v>
      </c>
      <c r="Q18" s="159">
        <v>3</v>
      </c>
      <c r="R18" s="54"/>
      <c r="S18" s="1"/>
    </row>
    <row r="19" spans="1:19" x14ac:dyDescent="0.25">
      <c r="A19" s="219"/>
      <c r="B19" s="123"/>
      <c r="C19" s="166"/>
      <c r="D19" s="228"/>
      <c r="E19" s="168"/>
      <c r="F19" s="233"/>
      <c r="G19" s="90" t="s">
        <v>23</v>
      </c>
      <c r="H19" s="76">
        <v>51</v>
      </c>
      <c r="I19" s="13"/>
      <c r="J19" s="76"/>
      <c r="K19" s="76"/>
      <c r="L19" s="76">
        <v>55</v>
      </c>
      <c r="M19" s="13">
        <v>60</v>
      </c>
      <c r="N19" s="141"/>
      <c r="O19" s="235"/>
      <c r="P19" s="237"/>
      <c r="Q19" s="237"/>
      <c r="R19" s="54"/>
      <c r="S19" s="1"/>
    </row>
    <row r="20" spans="1:19" x14ac:dyDescent="0.25">
      <c r="A20" s="219"/>
      <c r="B20" s="123"/>
      <c r="C20" s="166"/>
      <c r="D20" s="228"/>
      <c r="E20" s="168"/>
      <c r="F20" s="233"/>
      <c r="G20" s="90" t="s">
        <v>24</v>
      </c>
      <c r="H20" s="13"/>
      <c r="I20" s="13"/>
      <c r="J20" s="76"/>
      <c r="K20" s="76"/>
      <c r="L20" s="76">
        <v>0</v>
      </c>
      <c r="M20" s="13">
        <v>0</v>
      </c>
      <c r="N20" s="141"/>
      <c r="O20" s="235"/>
      <c r="P20" s="237"/>
      <c r="Q20" s="237"/>
      <c r="R20" s="54"/>
      <c r="S20" s="1"/>
    </row>
    <row r="21" spans="1:19" ht="30" customHeight="1" x14ac:dyDescent="0.25">
      <c r="A21" s="219"/>
      <c r="B21" s="123"/>
      <c r="C21" s="166"/>
      <c r="D21" s="228"/>
      <c r="E21" s="168"/>
      <c r="F21" s="233"/>
      <c r="G21" s="238" t="s">
        <v>19</v>
      </c>
      <c r="H21" s="239">
        <f>H18+H19+H20</f>
        <v>5231</v>
      </c>
      <c r="I21" s="239">
        <f t="shared" ref="I21:M21" si="1">I18+I19+I20</f>
        <v>4570</v>
      </c>
      <c r="J21" s="239">
        <f t="shared" si="1"/>
        <v>0</v>
      </c>
      <c r="K21" s="239">
        <f t="shared" si="1"/>
        <v>0</v>
      </c>
      <c r="L21" s="239">
        <f t="shared" si="1"/>
        <v>5753</v>
      </c>
      <c r="M21" s="239">
        <f t="shared" si="1"/>
        <v>5960</v>
      </c>
      <c r="N21" s="141"/>
      <c r="O21" s="235"/>
      <c r="P21" s="237"/>
      <c r="Q21" s="237"/>
      <c r="R21" s="54"/>
      <c r="S21" s="1"/>
    </row>
    <row r="22" spans="1:19" ht="0.75" customHeight="1" x14ac:dyDescent="0.25">
      <c r="A22" s="224"/>
      <c r="B22" s="225"/>
      <c r="C22" s="225"/>
      <c r="D22" s="229"/>
      <c r="E22" s="231"/>
      <c r="F22" s="231"/>
      <c r="G22" s="231"/>
      <c r="H22" s="225"/>
      <c r="I22" s="225"/>
      <c r="J22" s="225"/>
      <c r="K22" s="225"/>
      <c r="L22" s="225"/>
      <c r="M22" s="225"/>
      <c r="N22" s="142"/>
      <c r="O22" s="236"/>
      <c r="P22" s="236"/>
      <c r="Q22" s="236"/>
      <c r="R22" s="54"/>
      <c r="S22" s="1"/>
    </row>
    <row r="23" spans="1:19" x14ac:dyDescent="0.25">
      <c r="A23" s="164" t="s">
        <v>14</v>
      </c>
      <c r="B23" s="122" t="s">
        <v>14</v>
      </c>
      <c r="C23" s="226" t="s">
        <v>25</v>
      </c>
      <c r="D23" s="240" t="s">
        <v>26</v>
      </c>
      <c r="E23" s="230" t="s">
        <v>27</v>
      </c>
      <c r="F23" s="241">
        <v>1</v>
      </c>
      <c r="G23" s="87" t="s">
        <v>17</v>
      </c>
      <c r="H23" s="13">
        <v>104.23</v>
      </c>
      <c r="I23" s="14">
        <v>100.4</v>
      </c>
      <c r="J23" s="12"/>
      <c r="K23" s="12"/>
      <c r="L23" s="13">
        <v>100</v>
      </c>
      <c r="M23" s="13">
        <v>110</v>
      </c>
      <c r="N23" s="222" t="s">
        <v>28</v>
      </c>
      <c r="O23" s="156">
        <v>100</v>
      </c>
      <c r="P23" s="156">
        <v>100</v>
      </c>
      <c r="Q23" s="156">
        <v>100</v>
      </c>
      <c r="R23" s="54"/>
      <c r="S23" s="1"/>
    </row>
    <row r="24" spans="1:19" x14ac:dyDescent="0.25">
      <c r="A24" s="223"/>
      <c r="B24" s="123"/>
      <c r="C24" s="166"/>
      <c r="D24" s="220"/>
      <c r="E24" s="168"/>
      <c r="F24" s="152"/>
      <c r="G24" s="87" t="s">
        <v>24</v>
      </c>
      <c r="H24" s="12"/>
      <c r="I24" s="12"/>
      <c r="J24" s="12"/>
      <c r="K24" s="12"/>
      <c r="L24" s="13"/>
      <c r="M24" s="13"/>
      <c r="N24" s="222"/>
      <c r="O24" s="156"/>
      <c r="P24" s="156"/>
      <c r="Q24" s="156"/>
      <c r="R24" s="54"/>
      <c r="S24" s="1"/>
    </row>
    <row r="25" spans="1:19" x14ac:dyDescent="0.25">
      <c r="A25" s="223"/>
      <c r="B25" s="123"/>
      <c r="C25" s="166"/>
      <c r="D25" s="220"/>
      <c r="E25" s="168"/>
      <c r="F25" s="152"/>
      <c r="G25" s="8" t="s">
        <v>19</v>
      </c>
      <c r="H25" s="9">
        <f t="shared" ref="H25:M25" si="2">H23+H24</f>
        <v>104.23</v>
      </c>
      <c r="I25" s="9">
        <f t="shared" si="2"/>
        <v>100.4</v>
      </c>
      <c r="J25" s="9">
        <f t="shared" si="2"/>
        <v>0</v>
      </c>
      <c r="K25" s="9">
        <f t="shared" si="2"/>
        <v>0</v>
      </c>
      <c r="L25" s="9">
        <f t="shared" si="2"/>
        <v>100</v>
      </c>
      <c r="M25" s="9">
        <f t="shared" si="2"/>
        <v>110</v>
      </c>
      <c r="N25" s="222"/>
      <c r="O25" s="158"/>
      <c r="P25" s="158"/>
      <c r="Q25" s="158"/>
      <c r="R25" s="54"/>
      <c r="S25" s="1"/>
    </row>
    <row r="26" spans="1:19" x14ac:dyDescent="0.25">
      <c r="A26" s="223" t="s">
        <v>14</v>
      </c>
      <c r="B26" s="122" t="s">
        <v>14</v>
      </c>
      <c r="C26" s="226" t="s">
        <v>29</v>
      </c>
      <c r="D26" s="240" t="s">
        <v>30</v>
      </c>
      <c r="E26" s="230" t="s">
        <v>31</v>
      </c>
      <c r="F26" s="232" t="s">
        <v>32</v>
      </c>
      <c r="G26" s="88" t="s">
        <v>17</v>
      </c>
      <c r="H26" s="12">
        <v>80</v>
      </c>
      <c r="I26" s="12"/>
      <c r="J26" s="16"/>
      <c r="K26" s="12"/>
      <c r="L26" s="12">
        <v>100</v>
      </c>
      <c r="M26" s="12">
        <v>110</v>
      </c>
      <c r="N26" s="243" t="s">
        <v>132</v>
      </c>
      <c r="O26" s="156">
        <v>5</v>
      </c>
      <c r="P26" s="156">
        <v>4</v>
      </c>
      <c r="Q26" s="156">
        <v>3</v>
      </c>
      <c r="R26" s="54"/>
      <c r="S26" s="70"/>
    </row>
    <row r="27" spans="1:19" ht="16.5" customHeight="1" x14ac:dyDescent="0.25">
      <c r="A27" s="219"/>
      <c r="B27" s="123"/>
      <c r="C27" s="166"/>
      <c r="D27" s="220"/>
      <c r="E27" s="168"/>
      <c r="F27" s="233"/>
      <c r="G27" s="88" t="s">
        <v>23</v>
      </c>
      <c r="H27" s="12">
        <v>14.7</v>
      </c>
      <c r="I27" s="12"/>
      <c r="J27" s="16"/>
      <c r="K27" s="12"/>
      <c r="L27" s="12">
        <v>16</v>
      </c>
      <c r="M27" s="12">
        <v>18</v>
      </c>
      <c r="N27" s="243"/>
      <c r="O27" s="157"/>
      <c r="P27" s="157"/>
      <c r="Q27" s="157"/>
      <c r="R27" s="54"/>
      <c r="S27" s="64"/>
    </row>
    <row r="28" spans="1:19" ht="15" hidden="1" customHeight="1" x14ac:dyDescent="0.25">
      <c r="A28" s="219"/>
      <c r="B28" s="123"/>
      <c r="C28" s="166"/>
      <c r="D28" s="220"/>
      <c r="E28" s="168"/>
      <c r="F28" s="233"/>
      <c r="G28" s="88" t="s">
        <v>24</v>
      </c>
      <c r="H28" s="15"/>
      <c r="I28" s="15"/>
      <c r="J28" s="15">
        <v>20.103000000000002</v>
      </c>
      <c r="K28" s="15"/>
      <c r="L28" s="15">
        <v>0</v>
      </c>
      <c r="M28" s="15">
        <v>0</v>
      </c>
      <c r="N28" s="243"/>
      <c r="O28" s="157"/>
      <c r="P28" s="157"/>
      <c r="Q28" s="157"/>
      <c r="R28" s="54"/>
      <c r="S28" s="1"/>
    </row>
    <row r="29" spans="1:19" ht="19.5" customHeight="1" x14ac:dyDescent="0.25">
      <c r="A29" s="163"/>
      <c r="B29" s="124"/>
      <c r="C29" s="167"/>
      <c r="D29" s="221"/>
      <c r="E29" s="169"/>
      <c r="F29" s="242"/>
      <c r="G29" s="8" t="s">
        <v>19</v>
      </c>
      <c r="H29" s="9">
        <f t="shared" ref="H29:M29" si="3">H26+H27+H28</f>
        <v>94.7</v>
      </c>
      <c r="I29" s="9">
        <f t="shared" si="3"/>
        <v>0</v>
      </c>
      <c r="J29" s="57"/>
      <c r="K29" s="57">
        <f t="shared" si="3"/>
        <v>0</v>
      </c>
      <c r="L29" s="9">
        <f t="shared" si="3"/>
        <v>116</v>
      </c>
      <c r="M29" s="9">
        <f t="shared" si="3"/>
        <v>128</v>
      </c>
      <c r="N29" s="243"/>
      <c r="O29" s="157"/>
      <c r="P29" s="157"/>
      <c r="Q29" s="157"/>
      <c r="R29" s="54"/>
      <c r="S29" s="1"/>
    </row>
    <row r="30" spans="1:19" ht="21.75" customHeight="1" x14ac:dyDescent="0.25">
      <c r="A30" s="84"/>
      <c r="B30" s="79"/>
      <c r="C30" s="137" t="s">
        <v>33</v>
      </c>
      <c r="D30" s="134" t="s">
        <v>117</v>
      </c>
      <c r="E30" s="140" t="s">
        <v>118</v>
      </c>
      <c r="F30" s="143">
        <v>6</v>
      </c>
      <c r="G30" s="89" t="s">
        <v>17</v>
      </c>
      <c r="H30" s="6">
        <v>448</v>
      </c>
      <c r="I30" s="91">
        <v>0</v>
      </c>
      <c r="J30" s="60"/>
      <c r="K30" s="6"/>
      <c r="L30" s="6">
        <v>500</v>
      </c>
      <c r="M30" s="6">
        <v>550</v>
      </c>
      <c r="N30" s="146" t="s">
        <v>119</v>
      </c>
      <c r="O30" s="131">
        <v>100</v>
      </c>
      <c r="P30" s="131">
        <v>100</v>
      </c>
      <c r="Q30" s="131">
        <v>100</v>
      </c>
      <c r="R30" s="54"/>
      <c r="S30" s="1"/>
    </row>
    <row r="31" spans="1:19" ht="21.75" customHeight="1" x14ac:dyDescent="0.25">
      <c r="A31" s="84"/>
      <c r="B31" s="81"/>
      <c r="C31" s="138"/>
      <c r="D31" s="135"/>
      <c r="E31" s="141"/>
      <c r="F31" s="144"/>
      <c r="G31" s="92" t="s">
        <v>24</v>
      </c>
      <c r="H31" s="93"/>
      <c r="I31" s="93">
        <v>0</v>
      </c>
      <c r="J31" s="94"/>
      <c r="K31" s="94"/>
      <c r="L31" s="93"/>
      <c r="M31" s="93"/>
      <c r="N31" s="147"/>
      <c r="O31" s="132"/>
      <c r="P31" s="132"/>
      <c r="Q31" s="132"/>
      <c r="R31" s="54"/>
      <c r="S31" s="1"/>
    </row>
    <row r="32" spans="1:19" ht="21.75" customHeight="1" x14ac:dyDescent="0.25">
      <c r="A32" s="84"/>
      <c r="B32" s="79"/>
      <c r="C32" s="139"/>
      <c r="D32" s="136"/>
      <c r="E32" s="142"/>
      <c r="F32" s="145"/>
      <c r="G32" s="18" t="s">
        <v>19</v>
      </c>
      <c r="H32" s="10">
        <f t="shared" ref="H32:M32" si="4">SUM(H30:H31)</f>
        <v>448</v>
      </c>
      <c r="I32" s="10">
        <f t="shared" si="4"/>
        <v>0</v>
      </c>
      <c r="J32" s="10">
        <f t="shared" si="4"/>
        <v>0</v>
      </c>
      <c r="K32" s="10">
        <f t="shared" si="4"/>
        <v>0</v>
      </c>
      <c r="L32" s="10">
        <f t="shared" si="4"/>
        <v>500</v>
      </c>
      <c r="M32" s="10">
        <f t="shared" si="4"/>
        <v>550</v>
      </c>
      <c r="N32" s="148"/>
      <c r="O32" s="133"/>
      <c r="P32" s="133"/>
      <c r="Q32" s="133"/>
      <c r="R32" s="54"/>
      <c r="S32" s="1"/>
    </row>
    <row r="33" spans="1:19" ht="15.75" thickBot="1" x14ac:dyDescent="0.3">
      <c r="A33" s="96" t="s">
        <v>14</v>
      </c>
      <c r="B33" s="97" t="s">
        <v>14</v>
      </c>
      <c r="C33" s="149" t="s">
        <v>37</v>
      </c>
      <c r="D33" s="149"/>
      <c r="E33" s="149"/>
      <c r="F33" s="149"/>
      <c r="G33" s="150"/>
      <c r="H33" s="20">
        <f t="shared" ref="H33:M33" si="5">H17+H21+H25+H29+H32</f>
        <v>6182.9299999999994</v>
      </c>
      <c r="I33" s="20">
        <f t="shared" si="5"/>
        <v>4770.3999999999996</v>
      </c>
      <c r="J33" s="20">
        <f t="shared" si="5"/>
        <v>0</v>
      </c>
      <c r="K33" s="20">
        <f t="shared" si="5"/>
        <v>0</v>
      </c>
      <c r="L33" s="20">
        <f t="shared" si="5"/>
        <v>6784</v>
      </c>
      <c r="M33" s="20">
        <f t="shared" si="5"/>
        <v>7078</v>
      </c>
      <c r="N33" s="21" t="s">
        <v>38</v>
      </c>
      <c r="O33" s="21" t="s">
        <v>38</v>
      </c>
      <c r="P33" s="21" t="s">
        <v>38</v>
      </c>
      <c r="Q33" s="21"/>
      <c r="R33" s="54"/>
      <c r="S33" s="1"/>
    </row>
    <row r="34" spans="1:19" ht="15.75" thickBot="1" x14ac:dyDescent="0.3">
      <c r="A34" s="4" t="s">
        <v>14</v>
      </c>
      <c r="B34" s="5" t="s">
        <v>20</v>
      </c>
      <c r="C34" s="151" t="s">
        <v>146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54"/>
      <c r="S34" s="1"/>
    </row>
    <row r="35" spans="1:19" x14ac:dyDescent="0.25">
      <c r="A35" s="163" t="s">
        <v>14</v>
      </c>
      <c r="B35" s="124" t="s">
        <v>20</v>
      </c>
      <c r="C35" s="166" t="s">
        <v>14</v>
      </c>
      <c r="D35" s="117" t="s">
        <v>39</v>
      </c>
      <c r="E35" s="168" t="s">
        <v>40</v>
      </c>
      <c r="F35" s="152">
        <v>5</v>
      </c>
      <c r="G35" s="22" t="s">
        <v>41</v>
      </c>
      <c r="H35" s="6">
        <v>0.5</v>
      </c>
      <c r="I35" s="6">
        <v>0</v>
      </c>
      <c r="J35" s="6"/>
      <c r="K35" s="6"/>
      <c r="L35" s="23">
        <v>0.6</v>
      </c>
      <c r="M35" s="6">
        <v>0.7</v>
      </c>
      <c r="N35" s="154" t="s">
        <v>42</v>
      </c>
      <c r="O35" s="170">
        <v>100</v>
      </c>
      <c r="P35" s="170">
        <v>100</v>
      </c>
      <c r="Q35" s="156">
        <v>100</v>
      </c>
      <c r="R35" s="54"/>
      <c r="S35" s="1"/>
    </row>
    <row r="36" spans="1:19" x14ac:dyDescent="0.25">
      <c r="A36" s="164"/>
      <c r="B36" s="165"/>
      <c r="C36" s="167"/>
      <c r="D36" s="118"/>
      <c r="E36" s="169"/>
      <c r="F36" s="153"/>
      <c r="G36" s="24" t="s">
        <v>19</v>
      </c>
      <c r="H36" s="9">
        <f t="shared" ref="H36:M36" si="6">H35</f>
        <v>0.5</v>
      </c>
      <c r="I36" s="9">
        <f t="shared" si="6"/>
        <v>0</v>
      </c>
      <c r="J36" s="10">
        <f t="shared" si="6"/>
        <v>0</v>
      </c>
      <c r="K36" s="10">
        <f t="shared" si="6"/>
        <v>0</v>
      </c>
      <c r="L36" s="10">
        <f t="shared" si="6"/>
        <v>0.6</v>
      </c>
      <c r="M36" s="9">
        <f t="shared" si="6"/>
        <v>0.7</v>
      </c>
      <c r="N36" s="155"/>
      <c r="O36" s="171"/>
      <c r="P36" s="171"/>
      <c r="Q36" s="157"/>
      <c r="R36" s="54"/>
      <c r="S36" s="1"/>
    </row>
    <row r="37" spans="1:19" ht="40.5" customHeight="1" x14ac:dyDescent="0.25">
      <c r="A37" s="223" t="s">
        <v>43</v>
      </c>
      <c r="B37" s="122" t="s">
        <v>20</v>
      </c>
      <c r="C37" s="226" t="s">
        <v>20</v>
      </c>
      <c r="D37" s="116" t="s">
        <v>44</v>
      </c>
      <c r="E37" s="230" t="s">
        <v>40</v>
      </c>
      <c r="F37" s="241">
        <v>1</v>
      </c>
      <c r="G37" s="22" t="s">
        <v>41</v>
      </c>
      <c r="H37" s="13">
        <v>32</v>
      </c>
      <c r="I37" s="13">
        <v>26</v>
      </c>
      <c r="J37" s="13"/>
      <c r="K37" s="13"/>
      <c r="L37" s="25">
        <v>35</v>
      </c>
      <c r="M37" s="13">
        <v>38</v>
      </c>
      <c r="N37" s="72" t="s">
        <v>45</v>
      </c>
      <c r="O37" s="73">
        <v>500</v>
      </c>
      <c r="P37" s="73">
        <v>530</v>
      </c>
      <c r="Q37" s="73">
        <v>550</v>
      </c>
      <c r="R37" s="54"/>
      <c r="S37" s="1"/>
    </row>
    <row r="38" spans="1:19" ht="32.25" customHeight="1" x14ac:dyDescent="0.25">
      <c r="A38" s="163"/>
      <c r="B38" s="124"/>
      <c r="C38" s="167"/>
      <c r="D38" s="118"/>
      <c r="E38" s="169"/>
      <c r="F38" s="153"/>
      <c r="G38" s="24" t="s">
        <v>19</v>
      </c>
      <c r="H38" s="9">
        <f t="shared" ref="H38:L38" si="7">H37</f>
        <v>32</v>
      </c>
      <c r="I38" s="9">
        <f t="shared" si="7"/>
        <v>26</v>
      </c>
      <c r="J38" s="10">
        <f t="shared" si="7"/>
        <v>0</v>
      </c>
      <c r="K38" s="10">
        <f t="shared" si="7"/>
        <v>0</v>
      </c>
      <c r="L38" s="10">
        <f t="shared" si="7"/>
        <v>35</v>
      </c>
      <c r="M38" s="9">
        <v>0</v>
      </c>
      <c r="N38" s="80" t="s">
        <v>130</v>
      </c>
      <c r="O38" s="74">
        <v>2000</v>
      </c>
      <c r="P38" s="74">
        <v>2120</v>
      </c>
      <c r="Q38" s="74">
        <v>2200</v>
      </c>
      <c r="R38" s="54"/>
      <c r="S38" s="1"/>
    </row>
    <row r="39" spans="1:19" x14ac:dyDescent="0.25">
      <c r="A39" s="223" t="s">
        <v>14</v>
      </c>
      <c r="B39" s="122" t="s">
        <v>20</v>
      </c>
      <c r="C39" s="226" t="s">
        <v>25</v>
      </c>
      <c r="D39" s="116" t="s">
        <v>46</v>
      </c>
      <c r="E39" s="230" t="s">
        <v>40</v>
      </c>
      <c r="F39" s="241">
        <v>1</v>
      </c>
      <c r="G39" s="22" t="s">
        <v>41</v>
      </c>
      <c r="H39" s="13">
        <v>0.5</v>
      </c>
      <c r="I39" s="13">
        <v>0</v>
      </c>
      <c r="J39" s="13"/>
      <c r="K39" s="13"/>
      <c r="L39" s="13">
        <v>0.6</v>
      </c>
      <c r="M39" s="13">
        <v>0.65</v>
      </c>
      <c r="N39" s="155" t="s">
        <v>42</v>
      </c>
      <c r="O39" s="159">
        <v>100</v>
      </c>
      <c r="P39" s="159">
        <v>100</v>
      </c>
      <c r="Q39" s="156">
        <v>100</v>
      </c>
      <c r="R39" s="54"/>
      <c r="S39" s="1"/>
    </row>
    <row r="40" spans="1:19" x14ac:dyDescent="0.25">
      <c r="A40" s="163"/>
      <c r="B40" s="124"/>
      <c r="C40" s="167"/>
      <c r="D40" s="118"/>
      <c r="E40" s="169"/>
      <c r="F40" s="153"/>
      <c r="G40" s="24" t="s">
        <v>19</v>
      </c>
      <c r="H40" s="9">
        <f t="shared" ref="H40:M40" si="8">H39</f>
        <v>0.5</v>
      </c>
      <c r="I40" s="9">
        <f t="shared" si="8"/>
        <v>0</v>
      </c>
      <c r="J40" s="10">
        <f t="shared" si="8"/>
        <v>0</v>
      </c>
      <c r="K40" s="10">
        <f t="shared" si="8"/>
        <v>0</v>
      </c>
      <c r="L40" s="9">
        <f t="shared" si="8"/>
        <v>0.6</v>
      </c>
      <c r="M40" s="9">
        <f t="shared" si="8"/>
        <v>0.65</v>
      </c>
      <c r="N40" s="155"/>
      <c r="O40" s="244"/>
      <c r="P40" s="244"/>
      <c r="Q40" s="158"/>
      <c r="R40" s="54"/>
      <c r="S40" s="1"/>
    </row>
    <row r="41" spans="1:19" x14ac:dyDescent="0.25">
      <c r="A41" s="223" t="s">
        <v>14</v>
      </c>
      <c r="B41" s="122" t="s">
        <v>20</v>
      </c>
      <c r="C41" s="226" t="s">
        <v>29</v>
      </c>
      <c r="D41" s="116" t="s">
        <v>47</v>
      </c>
      <c r="E41" s="230" t="s">
        <v>48</v>
      </c>
      <c r="F41" s="241">
        <v>1</v>
      </c>
      <c r="G41" s="22" t="s">
        <v>41</v>
      </c>
      <c r="H41" s="13">
        <v>20.8</v>
      </c>
      <c r="I41" s="13">
        <v>19.5</v>
      </c>
      <c r="J41" s="13"/>
      <c r="K41" s="13"/>
      <c r="L41" s="13">
        <v>23</v>
      </c>
      <c r="M41" s="13">
        <v>25</v>
      </c>
      <c r="N41" s="155" t="s">
        <v>42</v>
      </c>
      <c r="O41" s="159">
        <v>100</v>
      </c>
      <c r="P41" s="159">
        <v>100</v>
      </c>
      <c r="Q41" s="156">
        <v>100</v>
      </c>
      <c r="R41" s="54"/>
      <c r="S41" s="1"/>
    </row>
    <row r="42" spans="1:19" x14ac:dyDescent="0.25">
      <c r="A42" s="163"/>
      <c r="B42" s="124"/>
      <c r="C42" s="167"/>
      <c r="D42" s="118"/>
      <c r="E42" s="169"/>
      <c r="F42" s="153"/>
      <c r="G42" s="24" t="s">
        <v>19</v>
      </c>
      <c r="H42" s="9">
        <f t="shared" ref="H42:M42" si="9">H41</f>
        <v>20.8</v>
      </c>
      <c r="I42" s="9">
        <f t="shared" si="9"/>
        <v>19.5</v>
      </c>
      <c r="J42" s="10">
        <f t="shared" si="9"/>
        <v>0</v>
      </c>
      <c r="K42" s="10">
        <f t="shared" si="9"/>
        <v>0</v>
      </c>
      <c r="L42" s="9">
        <f t="shared" si="9"/>
        <v>23</v>
      </c>
      <c r="M42" s="9">
        <f t="shared" si="9"/>
        <v>25</v>
      </c>
      <c r="N42" s="155"/>
      <c r="O42" s="244"/>
      <c r="P42" s="244"/>
      <c r="Q42" s="158"/>
      <c r="R42" s="54"/>
      <c r="S42" s="1"/>
    </row>
    <row r="43" spans="1:19" x14ac:dyDescent="0.25">
      <c r="A43" s="223" t="s">
        <v>14</v>
      </c>
      <c r="B43" s="122" t="s">
        <v>20</v>
      </c>
      <c r="C43" s="226" t="s">
        <v>33</v>
      </c>
      <c r="D43" s="116" t="s">
        <v>49</v>
      </c>
      <c r="E43" s="230" t="s">
        <v>50</v>
      </c>
      <c r="F43" s="241">
        <v>1</v>
      </c>
      <c r="G43" s="22" t="s">
        <v>41</v>
      </c>
      <c r="H43" s="13">
        <v>9</v>
      </c>
      <c r="I43" s="13">
        <v>8.9700000000000006</v>
      </c>
      <c r="J43" s="13"/>
      <c r="K43" s="13"/>
      <c r="L43" s="13">
        <v>10</v>
      </c>
      <c r="M43" s="13">
        <v>11</v>
      </c>
      <c r="N43" s="155" t="s">
        <v>42</v>
      </c>
      <c r="O43" s="159">
        <v>100</v>
      </c>
      <c r="P43" s="159">
        <v>100</v>
      </c>
      <c r="Q43" s="156">
        <v>100</v>
      </c>
      <c r="R43" s="54"/>
      <c r="S43" s="1"/>
    </row>
    <row r="44" spans="1:19" x14ac:dyDescent="0.25">
      <c r="A44" s="163"/>
      <c r="B44" s="124"/>
      <c r="C44" s="167"/>
      <c r="D44" s="118"/>
      <c r="E44" s="169"/>
      <c r="F44" s="153"/>
      <c r="G44" s="24" t="s">
        <v>19</v>
      </c>
      <c r="H44" s="9">
        <f t="shared" ref="H44:M44" si="10">H43</f>
        <v>9</v>
      </c>
      <c r="I44" s="9">
        <f t="shared" si="10"/>
        <v>8.9700000000000006</v>
      </c>
      <c r="J44" s="10">
        <f t="shared" si="10"/>
        <v>0</v>
      </c>
      <c r="K44" s="10">
        <f t="shared" si="10"/>
        <v>0</v>
      </c>
      <c r="L44" s="9">
        <f t="shared" si="10"/>
        <v>10</v>
      </c>
      <c r="M44" s="9">
        <f t="shared" si="10"/>
        <v>11</v>
      </c>
      <c r="N44" s="155"/>
      <c r="O44" s="244"/>
      <c r="P44" s="244"/>
      <c r="Q44" s="158"/>
      <c r="R44" s="54"/>
      <c r="S44" s="1"/>
    </row>
    <row r="45" spans="1:19" x14ac:dyDescent="0.25">
      <c r="A45" s="223" t="s">
        <v>14</v>
      </c>
      <c r="B45" s="122" t="s">
        <v>20</v>
      </c>
      <c r="C45" s="226" t="s">
        <v>34</v>
      </c>
      <c r="D45" s="227" t="s">
        <v>51</v>
      </c>
      <c r="E45" s="230" t="s">
        <v>52</v>
      </c>
      <c r="F45" s="241">
        <v>1</v>
      </c>
      <c r="G45" s="88" t="s">
        <v>41</v>
      </c>
      <c r="H45" s="13">
        <v>27</v>
      </c>
      <c r="I45" s="13">
        <v>25.5</v>
      </c>
      <c r="J45" s="13"/>
      <c r="K45" s="13"/>
      <c r="L45" s="26">
        <v>30</v>
      </c>
      <c r="M45" s="26">
        <v>32</v>
      </c>
      <c r="N45" s="234" t="s">
        <v>53</v>
      </c>
      <c r="O45" s="159">
        <v>1050</v>
      </c>
      <c r="P45" s="159">
        <v>1080</v>
      </c>
      <c r="Q45" s="159">
        <v>1100</v>
      </c>
      <c r="R45" s="54"/>
      <c r="S45" s="1"/>
    </row>
    <row r="46" spans="1:19" x14ac:dyDescent="0.25">
      <c r="A46" s="163"/>
      <c r="B46" s="124"/>
      <c r="C46" s="167"/>
      <c r="D46" s="245"/>
      <c r="E46" s="169"/>
      <c r="F46" s="153"/>
      <c r="G46" s="8" t="s">
        <v>19</v>
      </c>
      <c r="H46" s="9">
        <f t="shared" ref="H46:M46" si="11">H45</f>
        <v>27</v>
      </c>
      <c r="I46" s="9">
        <f t="shared" si="11"/>
        <v>25.5</v>
      </c>
      <c r="J46" s="10">
        <f t="shared" si="11"/>
        <v>0</v>
      </c>
      <c r="K46" s="10">
        <f t="shared" si="11"/>
        <v>0</v>
      </c>
      <c r="L46" s="9">
        <f t="shared" si="11"/>
        <v>30</v>
      </c>
      <c r="M46" s="9">
        <f t="shared" si="11"/>
        <v>32</v>
      </c>
      <c r="N46" s="246"/>
      <c r="O46" s="160"/>
      <c r="P46" s="160"/>
      <c r="Q46" s="160"/>
      <c r="R46" s="54"/>
      <c r="S46" s="1"/>
    </row>
    <row r="47" spans="1:19" x14ac:dyDescent="0.25">
      <c r="A47" s="223" t="s">
        <v>14</v>
      </c>
      <c r="B47" s="122" t="s">
        <v>20</v>
      </c>
      <c r="C47" s="226" t="s">
        <v>35</v>
      </c>
      <c r="D47" s="247" t="s">
        <v>54</v>
      </c>
      <c r="E47" s="249" t="s">
        <v>55</v>
      </c>
      <c r="F47" s="251">
        <v>1</v>
      </c>
      <c r="G47" s="27" t="s">
        <v>41</v>
      </c>
      <c r="H47" s="28">
        <v>0</v>
      </c>
      <c r="I47" s="28">
        <v>0</v>
      </c>
      <c r="J47" s="28"/>
      <c r="K47" s="28"/>
      <c r="L47" s="29">
        <v>2.2000000000000002</v>
      </c>
      <c r="M47" s="29">
        <v>2.5</v>
      </c>
      <c r="N47" s="253" t="s">
        <v>56</v>
      </c>
      <c r="O47" s="254">
        <v>100</v>
      </c>
      <c r="P47" s="254">
        <v>100</v>
      </c>
      <c r="Q47" s="156">
        <v>100</v>
      </c>
      <c r="R47" s="54"/>
      <c r="S47" s="1"/>
    </row>
    <row r="48" spans="1:19" x14ac:dyDescent="0.25">
      <c r="A48" s="163"/>
      <c r="B48" s="124"/>
      <c r="C48" s="167"/>
      <c r="D48" s="248"/>
      <c r="E48" s="250"/>
      <c r="F48" s="252"/>
      <c r="G48" s="30" t="s">
        <v>19</v>
      </c>
      <c r="H48" s="31">
        <f t="shared" ref="H48:M48" si="12">H47</f>
        <v>0</v>
      </c>
      <c r="I48" s="31">
        <f t="shared" si="12"/>
        <v>0</v>
      </c>
      <c r="J48" s="61">
        <f t="shared" si="12"/>
        <v>0</v>
      </c>
      <c r="K48" s="61">
        <f t="shared" si="12"/>
        <v>0</v>
      </c>
      <c r="L48" s="31">
        <f t="shared" si="12"/>
        <v>2.2000000000000002</v>
      </c>
      <c r="M48" s="31">
        <f t="shared" si="12"/>
        <v>2.5</v>
      </c>
      <c r="N48" s="253"/>
      <c r="O48" s="255"/>
      <c r="P48" s="255"/>
      <c r="Q48" s="158"/>
      <c r="R48" s="54"/>
      <c r="S48" s="1"/>
    </row>
    <row r="49" spans="1:19" x14ac:dyDescent="0.25">
      <c r="A49" s="223" t="s">
        <v>14</v>
      </c>
      <c r="B49" s="122" t="s">
        <v>20</v>
      </c>
      <c r="C49" s="226" t="s">
        <v>36</v>
      </c>
      <c r="D49" s="227" t="s">
        <v>57</v>
      </c>
      <c r="E49" s="230" t="s">
        <v>58</v>
      </c>
      <c r="F49" s="241" t="s">
        <v>59</v>
      </c>
      <c r="G49" s="88" t="s">
        <v>41</v>
      </c>
      <c r="H49" s="13">
        <v>5</v>
      </c>
      <c r="I49" s="13">
        <v>0</v>
      </c>
      <c r="J49" s="13"/>
      <c r="K49" s="13"/>
      <c r="L49" s="26">
        <v>6</v>
      </c>
      <c r="M49" s="26">
        <v>7</v>
      </c>
      <c r="N49" s="234" t="s">
        <v>60</v>
      </c>
      <c r="O49" s="161">
        <v>2020</v>
      </c>
      <c r="P49" s="161">
        <v>2030</v>
      </c>
      <c r="Q49" s="161">
        <v>2030</v>
      </c>
      <c r="R49" s="54"/>
      <c r="S49" s="1"/>
    </row>
    <row r="50" spans="1:19" x14ac:dyDescent="0.25">
      <c r="A50" s="163"/>
      <c r="B50" s="124"/>
      <c r="C50" s="167"/>
      <c r="D50" s="245"/>
      <c r="E50" s="169"/>
      <c r="F50" s="153"/>
      <c r="G50" s="8" t="s">
        <v>19</v>
      </c>
      <c r="H50" s="9">
        <f t="shared" ref="H50:M50" si="13">H49</f>
        <v>5</v>
      </c>
      <c r="I50" s="9">
        <f t="shared" si="13"/>
        <v>0</v>
      </c>
      <c r="J50" s="9">
        <f t="shared" si="13"/>
        <v>0</v>
      </c>
      <c r="K50" s="9">
        <f t="shared" si="13"/>
        <v>0</v>
      </c>
      <c r="L50" s="10">
        <f t="shared" si="13"/>
        <v>6</v>
      </c>
      <c r="M50" s="9">
        <f t="shared" si="13"/>
        <v>7</v>
      </c>
      <c r="N50" s="246"/>
      <c r="O50" s="162"/>
      <c r="P50" s="162"/>
      <c r="Q50" s="162"/>
      <c r="R50" s="54"/>
      <c r="S50" s="1"/>
    </row>
    <row r="51" spans="1:19" x14ac:dyDescent="0.25">
      <c r="A51" s="223" t="s">
        <v>14</v>
      </c>
      <c r="B51" s="122" t="s">
        <v>20</v>
      </c>
      <c r="C51" s="226" t="s">
        <v>61</v>
      </c>
      <c r="D51" s="116" t="s">
        <v>62</v>
      </c>
      <c r="E51" s="230" t="s">
        <v>63</v>
      </c>
      <c r="F51" s="241">
        <v>1</v>
      </c>
      <c r="G51" s="88" t="s">
        <v>41</v>
      </c>
      <c r="H51" s="13">
        <v>7</v>
      </c>
      <c r="I51" s="13">
        <v>6.4</v>
      </c>
      <c r="J51" s="13"/>
      <c r="K51" s="13"/>
      <c r="L51" s="26">
        <v>9</v>
      </c>
      <c r="M51" s="26">
        <v>12</v>
      </c>
      <c r="N51" s="113" t="s">
        <v>64</v>
      </c>
      <c r="O51" s="159">
        <v>500</v>
      </c>
      <c r="P51" s="161">
        <v>500</v>
      </c>
      <c r="Q51" s="161">
        <v>500</v>
      </c>
      <c r="R51" s="54"/>
      <c r="S51" s="1"/>
    </row>
    <row r="52" spans="1:19" x14ac:dyDescent="0.25">
      <c r="A52" s="163"/>
      <c r="B52" s="124"/>
      <c r="C52" s="167"/>
      <c r="D52" s="118"/>
      <c r="E52" s="169"/>
      <c r="F52" s="153"/>
      <c r="G52" s="24" t="s">
        <v>19</v>
      </c>
      <c r="H52" s="9">
        <f t="shared" ref="H52:M52" si="14">H51</f>
        <v>7</v>
      </c>
      <c r="I52" s="9">
        <f t="shared" si="14"/>
        <v>6.4</v>
      </c>
      <c r="J52" s="10">
        <f t="shared" si="14"/>
        <v>0</v>
      </c>
      <c r="K52" s="10">
        <f t="shared" si="14"/>
        <v>0</v>
      </c>
      <c r="L52" s="9">
        <f t="shared" si="14"/>
        <v>9</v>
      </c>
      <c r="M52" s="9">
        <f t="shared" si="14"/>
        <v>12</v>
      </c>
      <c r="N52" s="115"/>
      <c r="O52" s="160"/>
      <c r="P52" s="162"/>
      <c r="Q52" s="162"/>
      <c r="R52" s="54"/>
      <c r="S52" s="1"/>
    </row>
    <row r="53" spans="1:19" x14ac:dyDescent="0.25">
      <c r="A53" s="223" t="s">
        <v>14</v>
      </c>
      <c r="B53" s="122" t="s">
        <v>20</v>
      </c>
      <c r="C53" s="226" t="s">
        <v>65</v>
      </c>
      <c r="D53" s="116" t="s">
        <v>66</v>
      </c>
      <c r="E53" s="230" t="s">
        <v>67</v>
      </c>
      <c r="F53" s="241">
        <v>1</v>
      </c>
      <c r="G53" s="22" t="s">
        <v>68</v>
      </c>
      <c r="H53" s="13">
        <v>9.4</v>
      </c>
      <c r="I53" s="13">
        <v>7.8</v>
      </c>
      <c r="J53" s="13"/>
      <c r="K53" s="13"/>
      <c r="L53" s="25">
        <v>12</v>
      </c>
      <c r="M53" s="13">
        <v>14</v>
      </c>
      <c r="N53" s="155" t="s">
        <v>42</v>
      </c>
      <c r="O53" s="159">
        <v>100</v>
      </c>
      <c r="P53" s="159">
        <v>100</v>
      </c>
      <c r="Q53" s="156">
        <v>100</v>
      </c>
      <c r="R53" s="54"/>
      <c r="S53" s="1"/>
    </row>
    <row r="54" spans="1:19" x14ac:dyDescent="0.25">
      <c r="A54" s="163"/>
      <c r="B54" s="124"/>
      <c r="C54" s="167"/>
      <c r="D54" s="118"/>
      <c r="E54" s="169"/>
      <c r="F54" s="153"/>
      <c r="G54" s="24" t="s">
        <v>19</v>
      </c>
      <c r="H54" s="9">
        <f t="shared" ref="H54:M54" si="15">H53</f>
        <v>9.4</v>
      </c>
      <c r="I54" s="9">
        <f t="shared" si="15"/>
        <v>7.8</v>
      </c>
      <c r="J54" s="10">
        <f t="shared" si="15"/>
        <v>0</v>
      </c>
      <c r="K54" s="10">
        <f t="shared" si="15"/>
        <v>0</v>
      </c>
      <c r="L54" s="9">
        <f t="shared" si="15"/>
        <v>12</v>
      </c>
      <c r="M54" s="9">
        <f t="shared" si="15"/>
        <v>14</v>
      </c>
      <c r="N54" s="155"/>
      <c r="O54" s="244"/>
      <c r="P54" s="244"/>
      <c r="Q54" s="158"/>
      <c r="R54" s="54"/>
      <c r="S54" s="1"/>
    </row>
    <row r="55" spans="1:19" x14ac:dyDescent="0.25">
      <c r="A55" s="223" t="s">
        <v>14</v>
      </c>
      <c r="B55" s="122" t="s">
        <v>20</v>
      </c>
      <c r="C55" s="226" t="s">
        <v>69</v>
      </c>
      <c r="D55" s="116" t="s">
        <v>70</v>
      </c>
      <c r="E55" s="230" t="s">
        <v>71</v>
      </c>
      <c r="F55" s="241">
        <v>1</v>
      </c>
      <c r="G55" s="22" t="s">
        <v>41</v>
      </c>
      <c r="H55" s="13">
        <v>27</v>
      </c>
      <c r="I55" s="13">
        <v>17</v>
      </c>
      <c r="J55" s="13"/>
      <c r="K55" s="32"/>
      <c r="L55" s="13">
        <v>30</v>
      </c>
      <c r="M55" s="13">
        <v>33</v>
      </c>
      <c r="N55" s="155" t="s">
        <v>42</v>
      </c>
      <c r="O55" s="159">
        <v>100</v>
      </c>
      <c r="P55" s="159">
        <v>100</v>
      </c>
      <c r="Q55" s="156">
        <v>100</v>
      </c>
      <c r="R55" s="54"/>
      <c r="S55" s="1"/>
    </row>
    <row r="56" spans="1:19" x14ac:dyDescent="0.25">
      <c r="A56" s="163"/>
      <c r="B56" s="124"/>
      <c r="C56" s="167"/>
      <c r="D56" s="118"/>
      <c r="E56" s="169"/>
      <c r="F56" s="153"/>
      <c r="G56" s="24" t="s">
        <v>19</v>
      </c>
      <c r="H56" s="9">
        <f t="shared" ref="H56:M56" si="16">H55</f>
        <v>27</v>
      </c>
      <c r="I56" s="9">
        <f t="shared" si="16"/>
        <v>17</v>
      </c>
      <c r="J56" s="10">
        <f t="shared" si="16"/>
        <v>0</v>
      </c>
      <c r="K56" s="62">
        <f t="shared" si="16"/>
        <v>0</v>
      </c>
      <c r="L56" s="9">
        <v>1</v>
      </c>
      <c r="M56" s="9">
        <f t="shared" si="16"/>
        <v>33</v>
      </c>
      <c r="N56" s="155"/>
      <c r="O56" s="244"/>
      <c r="P56" s="244"/>
      <c r="Q56" s="158"/>
      <c r="R56" s="54"/>
      <c r="S56" s="1"/>
    </row>
    <row r="57" spans="1:19" x14ac:dyDescent="0.25">
      <c r="A57" s="223" t="s">
        <v>14</v>
      </c>
      <c r="B57" s="122" t="s">
        <v>20</v>
      </c>
      <c r="C57" s="226" t="s">
        <v>72</v>
      </c>
      <c r="D57" s="227" t="s">
        <v>73</v>
      </c>
      <c r="E57" s="230" t="s">
        <v>74</v>
      </c>
      <c r="F57" s="241">
        <v>1</v>
      </c>
      <c r="G57" s="22" t="s">
        <v>41</v>
      </c>
      <c r="H57" s="13">
        <v>5.9</v>
      </c>
      <c r="I57" s="13">
        <v>4.7</v>
      </c>
      <c r="J57" s="13"/>
      <c r="K57" s="13"/>
      <c r="L57" s="13">
        <v>6</v>
      </c>
      <c r="M57" s="13">
        <v>7</v>
      </c>
      <c r="N57" s="155" t="s">
        <v>42</v>
      </c>
      <c r="O57" s="159">
        <v>100</v>
      </c>
      <c r="P57" s="159">
        <v>100</v>
      </c>
      <c r="Q57" s="156">
        <v>100</v>
      </c>
      <c r="R57" s="54"/>
      <c r="S57" s="1"/>
    </row>
    <row r="58" spans="1:19" x14ac:dyDescent="0.25">
      <c r="A58" s="163"/>
      <c r="B58" s="124"/>
      <c r="C58" s="167"/>
      <c r="D58" s="245"/>
      <c r="E58" s="169"/>
      <c r="F58" s="153"/>
      <c r="G58" s="24" t="s">
        <v>19</v>
      </c>
      <c r="H58" s="9">
        <f t="shared" ref="H58:M58" si="17">H57</f>
        <v>5.9</v>
      </c>
      <c r="I58" s="9">
        <f t="shared" si="17"/>
        <v>4.7</v>
      </c>
      <c r="J58" s="10">
        <f t="shared" si="17"/>
        <v>0</v>
      </c>
      <c r="K58" s="10">
        <f t="shared" si="17"/>
        <v>0</v>
      </c>
      <c r="L58" s="9">
        <f t="shared" si="17"/>
        <v>6</v>
      </c>
      <c r="M58" s="9">
        <f t="shared" si="17"/>
        <v>7</v>
      </c>
      <c r="N58" s="155"/>
      <c r="O58" s="244"/>
      <c r="P58" s="244"/>
      <c r="Q58" s="158"/>
      <c r="R58" s="54"/>
      <c r="S58" s="1"/>
    </row>
    <row r="59" spans="1:19" x14ac:dyDescent="0.25">
      <c r="A59" s="223" t="s">
        <v>14</v>
      </c>
      <c r="B59" s="122" t="s">
        <v>20</v>
      </c>
      <c r="C59" s="226" t="s">
        <v>75</v>
      </c>
      <c r="D59" s="116" t="s">
        <v>76</v>
      </c>
      <c r="E59" s="230" t="s">
        <v>77</v>
      </c>
      <c r="F59" s="241" t="s">
        <v>78</v>
      </c>
      <c r="G59" s="22" t="s">
        <v>41</v>
      </c>
      <c r="H59" s="13">
        <v>285</v>
      </c>
      <c r="I59" s="13">
        <v>245</v>
      </c>
      <c r="J59" s="13"/>
      <c r="K59" s="13"/>
      <c r="L59" s="13">
        <v>300</v>
      </c>
      <c r="M59" s="13">
        <v>320</v>
      </c>
      <c r="N59" s="155" t="s">
        <v>42</v>
      </c>
      <c r="O59" s="159">
        <v>100</v>
      </c>
      <c r="P59" s="159">
        <v>100</v>
      </c>
      <c r="Q59" s="156">
        <v>100</v>
      </c>
      <c r="R59" s="54"/>
      <c r="S59" s="1"/>
    </row>
    <row r="60" spans="1:19" x14ac:dyDescent="0.25">
      <c r="A60" s="163"/>
      <c r="B60" s="124"/>
      <c r="C60" s="167"/>
      <c r="D60" s="118"/>
      <c r="E60" s="169"/>
      <c r="F60" s="153"/>
      <c r="G60" s="24" t="s">
        <v>19</v>
      </c>
      <c r="H60" s="9">
        <f t="shared" ref="H60:M60" si="18">H59</f>
        <v>285</v>
      </c>
      <c r="I60" s="9">
        <f t="shared" si="18"/>
        <v>245</v>
      </c>
      <c r="J60" s="10">
        <f t="shared" si="18"/>
        <v>0</v>
      </c>
      <c r="K60" s="10">
        <f t="shared" si="18"/>
        <v>0</v>
      </c>
      <c r="L60" s="10">
        <f t="shared" si="18"/>
        <v>300</v>
      </c>
      <c r="M60" s="9">
        <f t="shared" si="18"/>
        <v>320</v>
      </c>
      <c r="N60" s="155"/>
      <c r="O60" s="244"/>
      <c r="P60" s="244"/>
      <c r="Q60" s="158"/>
      <c r="R60" s="54"/>
      <c r="S60" s="1"/>
    </row>
    <row r="61" spans="1:19" x14ac:dyDescent="0.25">
      <c r="A61" s="223" t="s">
        <v>14</v>
      </c>
      <c r="B61" s="122" t="s">
        <v>20</v>
      </c>
      <c r="C61" s="226" t="s">
        <v>79</v>
      </c>
      <c r="D61" s="116" t="s">
        <v>80</v>
      </c>
      <c r="E61" s="230" t="s">
        <v>81</v>
      </c>
      <c r="F61" s="241" t="s">
        <v>82</v>
      </c>
      <c r="G61" s="22" t="s">
        <v>41</v>
      </c>
      <c r="H61" s="13">
        <v>8</v>
      </c>
      <c r="I61" s="13">
        <v>7</v>
      </c>
      <c r="J61" s="32"/>
      <c r="K61" s="13"/>
      <c r="L61" s="13">
        <v>9</v>
      </c>
      <c r="M61" s="13">
        <v>10</v>
      </c>
      <c r="N61" s="155" t="s">
        <v>42</v>
      </c>
      <c r="O61" s="159">
        <v>100</v>
      </c>
      <c r="P61" s="159">
        <v>100</v>
      </c>
      <c r="Q61" s="156">
        <v>100</v>
      </c>
      <c r="R61" s="54"/>
      <c r="S61" s="1"/>
    </row>
    <row r="62" spans="1:19" x14ac:dyDescent="0.25">
      <c r="A62" s="163"/>
      <c r="B62" s="124"/>
      <c r="C62" s="167"/>
      <c r="D62" s="118"/>
      <c r="E62" s="169"/>
      <c r="F62" s="153"/>
      <c r="G62" s="24" t="s">
        <v>19</v>
      </c>
      <c r="H62" s="9">
        <f t="shared" ref="H62:M62" si="19">H61</f>
        <v>8</v>
      </c>
      <c r="I62" s="9">
        <f t="shared" si="19"/>
        <v>7</v>
      </c>
      <c r="J62" s="62">
        <f t="shared" si="19"/>
        <v>0</v>
      </c>
      <c r="K62" s="10">
        <f t="shared" si="19"/>
        <v>0</v>
      </c>
      <c r="L62" s="9">
        <f t="shared" si="19"/>
        <v>9</v>
      </c>
      <c r="M62" s="9">
        <f t="shared" si="19"/>
        <v>10</v>
      </c>
      <c r="N62" s="155"/>
      <c r="O62" s="244"/>
      <c r="P62" s="244"/>
      <c r="Q62" s="158"/>
      <c r="R62" s="54"/>
      <c r="S62" s="1"/>
    </row>
    <row r="63" spans="1:19" x14ac:dyDescent="0.25">
      <c r="A63" s="223" t="s">
        <v>14</v>
      </c>
      <c r="B63" s="122" t="s">
        <v>20</v>
      </c>
      <c r="C63" s="226" t="s">
        <v>83</v>
      </c>
      <c r="D63" s="116" t="s">
        <v>84</v>
      </c>
      <c r="E63" s="230" t="s">
        <v>85</v>
      </c>
      <c r="F63" s="241" t="s">
        <v>86</v>
      </c>
      <c r="G63" s="22" t="s">
        <v>41</v>
      </c>
      <c r="H63" s="13">
        <v>20.5</v>
      </c>
      <c r="I63" s="13">
        <v>17</v>
      </c>
      <c r="J63" s="13"/>
      <c r="K63" s="13"/>
      <c r="L63" s="13">
        <v>22</v>
      </c>
      <c r="M63" s="13">
        <v>25</v>
      </c>
      <c r="N63" s="155" t="s">
        <v>42</v>
      </c>
      <c r="O63" s="159">
        <v>100</v>
      </c>
      <c r="P63" s="159">
        <v>100</v>
      </c>
      <c r="Q63" s="156">
        <v>100</v>
      </c>
      <c r="R63" s="54"/>
      <c r="S63" s="1"/>
    </row>
    <row r="64" spans="1:19" x14ac:dyDescent="0.25">
      <c r="A64" s="163"/>
      <c r="B64" s="124"/>
      <c r="C64" s="167"/>
      <c r="D64" s="118"/>
      <c r="E64" s="169"/>
      <c r="F64" s="153"/>
      <c r="G64" s="24" t="s">
        <v>19</v>
      </c>
      <c r="H64" s="9">
        <f t="shared" ref="H64:M64" si="20">H63</f>
        <v>20.5</v>
      </c>
      <c r="I64" s="9">
        <f t="shared" si="20"/>
        <v>17</v>
      </c>
      <c r="J64" s="10">
        <f t="shared" si="20"/>
        <v>0</v>
      </c>
      <c r="K64" s="10">
        <f t="shared" si="20"/>
        <v>0</v>
      </c>
      <c r="L64" s="9">
        <f t="shared" si="20"/>
        <v>22</v>
      </c>
      <c r="M64" s="9">
        <f t="shared" si="20"/>
        <v>25</v>
      </c>
      <c r="N64" s="155"/>
      <c r="O64" s="244"/>
      <c r="P64" s="244"/>
      <c r="Q64" s="158"/>
      <c r="R64" s="54"/>
      <c r="S64" s="1"/>
    </row>
    <row r="65" spans="1:19" x14ac:dyDescent="0.25">
      <c r="A65" s="223" t="s">
        <v>14</v>
      </c>
      <c r="B65" s="122" t="s">
        <v>20</v>
      </c>
      <c r="C65" s="226" t="s">
        <v>87</v>
      </c>
      <c r="D65" s="116" t="s">
        <v>88</v>
      </c>
      <c r="E65" s="230" t="s">
        <v>89</v>
      </c>
      <c r="F65" s="241">
        <v>1</v>
      </c>
      <c r="G65" s="22" t="s">
        <v>41</v>
      </c>
      <c r="H65" s="13">
        <v>16.5</v>
      </c>
      <c r="I65" s="13">
        <v>14</v>
      </c>
      <c r="J65" s="32"/>
      <c r="K65" s="13"/>
      <c r="L65" s="13">
        <v>17</v>
      </c>
      <c r="M65" s="13">
        <v>18</v>
      </c>
      <c r="N65" s="155" t="s">
        <v>42</v>
      </c>
      <c r="O65" s="159">
        <v>100</v>
      </c>
      <c r="P65" s="159">
        <v>100</v>
      </c>
      <c r="Q65" s="156">
        <v>100</v>
      </c>
      <c r="R65" s="54"/>
      <c r="S65" s="1"/>
    </row>
    <row r="66" spans="1:19" x14ac:dyDescent="0.25">
      <c r="A66" s="163"/>
      <c r="B66" s="124"/>
      <c r="C66" s="167"/>
      <c r="D66" s="118"/>
      <c r="E66" s="169"/>
      <c r="F66" s="153"/>
      <c r="G66" s="24" t="s">
        <v>19</v>
      </c>
      <c r="H66" s="9">
        <f t="shared" ref="H66:M66" si="21">H65</f>
        <v>16.5</v>
      </c>
      <c r="I66" s="9">
        <f t="shared" si="21"/>
        <v>14</v>
      </c>
      <c r="J66" s="62">
        <f t="shared" si="21"/>
        <v>0</v>
      </c>
      <c r="K66" s="10">
        <f t="shared" si="21"/>
        <v>0</v>
      </c>
      <c r="L66" s="9">
        <f t="shared" si="21"/>
        <v>17</v>
      </c>
      <c r="M66" s="9">
        <f t="shared" si="21"/>
        <v>18</v>
      </c>
      <c r="N66" s="155"/>
      <c r="O66" s="244"/>
      <c r="P66" s="244"/>
      <c r="Q66" s="158"/>
      <c r="R66" s="54"/>
      <c r="S66" s="1"/>
    </row>
    <row r="67" spans="1:19" x14ac:dyDescent="0.25">
      <c r="A67" s="223" t="s">
        <v>14</v>
      </c>
      <c r="B67" s="122" t="s">
        <v>20</v>
      </c>
      <c r="C67" s="226" t="s">
        <v>90</v>
      </c>
      <c r="D67" s="116" t="s">
        <v>91</v>
      </c>
      <c r="E67" s="259" t="s">
        <v>92</v>
      </c>
      <c r="F67" s="241">
        <v>1</v>
      </c>
      <c r="G67" s="67" t="s">
        <v>93</v>
      </c>
      <c r="H67" s="28">
        <v>110</v>
      </c>
      <c r="I67" s="28">
        <v>80</v>
      </c>
      <c r="J67" s="28"/>
      <c r="K67" s="13"/>
      <c r="L67" s="26">
        <v>115</v>
      </c>
      <c r="M67" s="13">
        <v>120</v>
      </c>
      <c r="N67" s="155" t="s">
        <v>94</v>
      </c>
      <c r="O67" s="159">
        <v>100</v>
      </c>
      <c r="P67" s="159">
        <v>100</v>
      </c>
      <c r="Q67" s="156">
        <v>100</v>
      </c>
      <c r="R67" s="54"/>
      <c r="S67" s="1"/>
    </row>
    <row r="68" spans="1:19" x14ac:dyDescent="0.25">
      <c r="A68" s="163"/>
      <c r="B68" s="124"/>
      <c r="C68" s="167"/>
      <c r="D68" s="118"/>
      <c r="E68" s="260"/>
      <c r="F68" s="153"/>
      <c r="G68" s="24" t="s">
        <v>19</v>
      </c>
      <c r="H68" s="9">
        <f t="shared" ref="H68:M68" si="22">H67</f>
        <v>110</v>
      </c>
      <c r="I68" s="9">
        <f t="shared" si="22"/>
        <v>80</v>
      </c>
      <c r="J68" s="61">
        <f t="shared" si="22"/>
        <v>0</v>
      </c>
      <c r="K68" s="61">
        <f t="shared" si="22"/>
        <v>0</v>
      </c>
      <c r="L68" s="9">
        <f t="shared" si="22"/>
        <v>115</v>
      </c>
      <c r="M68" s="9">
        <f t="shared" si="22"/>
        <v>120</v>
      </c>
      <c r="N68" s="155"/>
      <c r="O68" s="244"/>
      <c r="P68" s="244"/>
      <c r="Q68" s="158"/>
      <c r="R68" s="54"/>
      <c r="S68" s="1"/>
    </row>
    <row r="69" spans="1:19" x14ac:dyDescent="0.25">
      <c r="A69" s="223" t="s">
        <v>14</v>
      </c>
      <c r="B69" s="122" t="s">
        <v>20</v>
      </c>
      <c r="C69" s="226" t="s">
        <v>95</v>
      </c>
      <c r="D69" s="116" t="s">
        <v>96</v>
      </c>
      <c r="E69" s="259" t="s">
        <v>97</v>
      </c>
      <c r="F69" s="241">
        <v>1</v>
      </c>
      <c r="G69" s="17" t="s">
        <v>98</v>
      </c>
      <c r="H69" s="13">
        <v>35</v>
      </c>
      <c r="I69" s="13">
        <v>30</v>
      </c>
      <c r="J69" s="28"/>
      <c r="K69" s="28"/>
      <c r="L69" s="25">
        <v>36</v>
      </c>
      <c r="M69" s="13">
        <v>37</v>
      </c>
      <c r="N69" s="155" t="s">
        <v>99</v>
      </c>
      <c r="O69" s="159">
        <v>100</v>
      </c>
      <c r="P69" s="159">
        <v>100</v>
      </c>
      <c r="Q69" s="156">
        <v>100</v>
      </c>
      <c r="R69" s="54"/>
      <c r="S69" s="1"/>
    </row>
    <row r="70" spans="1:19" x14ac:dyDescent="0.25">
      <c r="A70" s="163"/>
      <c r="B70" s="124"/>
      <c r="C70" s="167"/>
      <c r="D70" s="118"/>
      <c r="E70" s="260"/>
      <c r="F70" s="153"/>
      <c r="G70" s="24" t="s">
        <v>19</v>
      </c>
      <c r="H70" s="9">
        <f t="shared" ref="H70:M70" si="23">H69</f>
        <v>35</v>
      </c>
      <c r="I70" s="9">
        <f t="shared" si="23"/>
        <v>30</v>
      </c>
      <c r="J70" s="61">
        <f t="shared" si="23"/>
        <v>0</v>
      </c>
      <c r="K70" s="61">
        <f t="shared" si="23"/>
        <v>0</v>
      </c>
      <c r="L70" s="9">
        <f t="shared" si="23"/>
        <v>36</v>
      </c>
      <c r="M70" s="9">
        <f t="shared" si="23"/>
        <v>37</v>
      </c>
      <c r="N70" s="155"/>
      <c r="O70" s="244"/>
      <c r="P70" s="244"/>
      <c r="Q70" s="158"/>
      <c r="R70" s="54"/>
      <c r="S70" s="1"/>
    </row>
    <row r="71" spans="1:19" ht="18" customHeight="1" x14ac:dyDescent="0.25">
      <c r="A71" s="223" t="s">
        <v>14</v>
      </c>
      <c r="B71" s="122" t="s">
        <v>20</v>
      </c>
      <c r="C71" s="269" t="s">
        <v>100</v>
      </c>
      <c r="D71" s="270" t="s">
        <v>101</v>
      </c>
      <c r="E71" s="271" t="s">
        <v>102</v>
      </c>
      <c r="F71" s="272" t="s">
        <v>103</v>
      </c>
      <c r="G71" s="88" t="s">
        <v>41</v>
      </c>
      <c r="H71" s="13">
        <v>1250</v>
      </c>
      <c r="I71" s="13">
        <v>1230</v>
      </c>
      <c r="J71" s="76"/>
      <c r="K71" s="32"/>
      <c r="L71" s="13">
        <v>1320</v>
      </c>
      <c r="M71" s="13">
        <v>1350</v>
      </c>
      <c r="N71" s="243" t="s">
        <v>42</v>
      </c>
      <c r="O71" s="159">
        <v>100</v>
      </c>
      <c r="P71" s="159">
        <v>100</v>
      </c>
      <c r="Q71" s="156">
        <v>100</v>
      </c>
      <c r="R71" s="54"/>
      <c r="S71" s="1"/>
    </row>
    <row r="72" spans="1:19" x14ac:dyDescent="0.25">
      <c r="A72" s="219"/>
      <c r="B72" s="123"/>
      <c r="C72" s="269"/>
      <c r="D72" s="270"/>
      <c r="E72" s="271"/>
      <c r="F72" s="272"/>
      <c r="G72" s="88" t="s">
        <v>17</v>
      </c>
      <c r="H72" s="13">
        <v>113</v>
      </c>
      <c r="I72" s="13">
        <v>62</v>
      </c>
      <c r="J72" s="78"/>
      <c r="K72" s="32"/>
      <c r="L72" s="13">
        <v>105</v>
      </c>
      <c r="M72" s="13">
        <v>110</v>
      </c>
      <c r="N72" s="243"/>
      <c r="O72" s="170"/>
      <c r="P72" s="170"/>
      <c r="Q72" s="156"/>
      <c r="R72" s="54"/>
      <c r="S72" s="1"/>
    </row>
    <row r="73" spans="1:19" ht="22.5" customHeight="1" x14ac:dyDescent="0.25">
      <c r="A73" s="163"/>
      <c r="B73" s="124"/>
      <c r="C73" s="269"/>
      <c r="D73" s="270"/>
      <c r="E73" s="271"/>
      <c r="F73" s="272"/>
      <c r="G73" s="8" t="s">
        <v>19</v>
      </c>
      <c r="H73" s="9">
        <f>H71+H72</f>
        <v>1363</v>
      </c>
      <c r="I73" s="9">
        <f>I71+I72</f>
        <v>1292</v>
      </c>
      <c r="J73" s="9">
        <f t="shared" ref="J73:K73" si="24">J71+J72</f>
        <v>0</v>
      </c>
      <c r="K73" s="9">
        <f t="shared" si="24"/>
        <v>0</v>
      </c>
      <c r="L73" s="9">
        <f>L71+L72</f>
        <v>1425</v>
      </c>
      <c r="M73" s="9">
        <f>M71+M72</f>
        <v>1460</v>
      </c>
      <c r="N73" s="243"/>
      <c r="O73" s="244"/>
      <c r="P73" s="244"/>
      <c r="Q73" s="158"/>
      <c r="R73" s="54"/>
      <c r="S73" s="1"/>
    </row>
    <row r="74" spans="1:19" x14ac:dyDescent="0.25">
      <c r="A74" s="261">
        <v>1</v>
      </c>
      <c r="B74" s="122" t="s">
        <v>20</v>
      </c>
      <c r="C74" s="226" t="s">
        <v>104</v>
      </c>
      <c r="D74" s="116" t="s">
        <v>105</v>
      </c>
      <c r="E74" s="113" t="s">
        <v>106</v>
      </c>
      <c r="F74" s="241">
        <v>5</v>
      </c>
      <c r="G74" s="88" t="s">
        <v>41</v>
      </c>
      <c r="H74" s="12">
        <v>1.1000000000000001</v>
      </c>
      <c r="I74" s="12">
        <v>0</v>
      </c>
      <c r="J74" s="12"/>
      <c r="K74" s="12"/>
      <c r="L74" s="12">
        <v>1.2</v>
      </c>
      <c r="M74" s="12">
        <v>1.3</v>
      </c>
      <c r="N74" s="113" t="s">
        <v>56</v>
      </c>
      <c r="O74" s="266">
        <v>100</v>
      </c>
      <c r="P74" s="266">
        <v>100</v>
      </c>
      <c r="Q74" s="268">
        <v>100</v>
      </c>
      <c r="R74" s="1"/>
      <c r="S74" s="1"/>
    </row>
    <row r="75" spans="1:19" x14ac:dyDescent="0.25">
      <c r="A75" s="262"/>
      <c r="B75" s="263"/>
      <c r="C75" s="244"/>
      <c r="D75" s="136"/>
      <c r="E75" s="264"/>
      <c r="F75" s="265"/>
      <c r="G75" s="8" t="s">
        <v>19</v>
      </c>
      <c r="H75" s="9">
        <f t="shared" ref="H75:M75" si="25">H74</f>
        <v>1.1000000000000001</v>
      </c>
      <c r="I75" s="9">
        <f t="shared" si="25"/>
        <v>0</v>
      </c>
      <c r="J75" s="10">
        <f t="shared" si="25"/>
        <v>0</v>
      </c>
      <c r="K75" s="10">
        <f t="shared" si="25"/>
        <v>0</v>
      </c>
      <c r="L75" s="9">
        <f t="shared" si="25"/>
        <v>1.2</v>
      </c>
      <c r="M75" s="9">
        <f t="shared" si="25"/>
        <v>1.3</v>
      </c>
      <c r="N75" s="115"/>
      <c r="O75" s="267"/>
      <c r="P75" s="267"/>
      <c r="Q75" s="268"/>
      <c r="R75" s="1"/>
      <c r="S75" s="1"/>
    </row>
    <row r="76" spans="1:19" x14ac:dyDescent="0.25">
      <c r="A76" s="256" t="s">
        <v>14</v>
      </c>
      <c r="B76" s="122" t="s">
        <v>20</v>
      </c>
      <c r="C76" s="309" t="s">
        <v>107</v>
      </c>
      <c r="D76" s="116" t="s">
        <v>108</v>
      </c>
      <c r="E76" s="113" t="s">
        <v>109</v>
      </c>
      <c r="F76" s="241">
        <v>1</v>
      </c>
      <c r="G76" s="88" t="s">
        <v>41</v>
      </c>
      <c r="H76" s="12">
        <v>0</v>
      </c>
      <c r="I76" s="12">
        <v>0</v>
      </c>
      <c r="J76" s="12"/>
      <c r="K76" s="12"/>
      <c r="L76" s="12">
        <v>0</v>
      </c>
      <c r="M76" s="12">
        <v>0</v>
      </c>
      <c r="N76" s="113" t="s">
        <v>56</v>
      </c>
      <c r="O76" s="266">
        <v>100</v>
      </c>
      <c r="P76" s="266">
        <v>100</v>
      </c>
      <c r="Q76" s="268">
        <v>100</v>
      </c>
      <c r="R76" s="1"/>
      <c r="S76" s="1"/>
    </row>
    <row r="77" spans="1:19" ht="15.75" thickBot="1" x14ac:dyDescent="0.3">
      <c r="A77" s="257"/>
      <c r="B77" s="258"/>
      <c r="C77" s="171"/>
      <c r="D77" s="136"/>
      <c r="E77" s="264"/>
      <c r="F77" s="265"/>
      <c r="G77" s="8" t="s">
        <v>19</v>
      </c>
      <c r="H77" s="9">
        <f t="shared" ref="H77:M77" si="26">H76</f>
        <v>0</v>
      </c>
      <c r="I77" s="9">
        <f t="shared" si="26"/>
        <v>0</v>
      </c>
      <c r="J77" s="10">
        <f t="shared" si="26"/>
        <v>0</v>
      </c>
      <c r="K77" s="10">
        <f t="shared" si="26"/>
        <v>0</v>
      </c>
      <c r="L77" s="9">
        <f t="shared" si="26"/>
        <v>0</v>
      </c>
      <c r="M77" s="9">
        <f t="shared" si="26"/>
        <v>0</v>
      </c>
      <c r="N77" s="115"/>
      <c r="O77" s="267"/>
      <c r="P77" s="267"/>
      <c r="Q77" s="268"/>
      <c r="R77" s="1"/>
      <c r="S77" s="1"/>
    </row>
    <row r="78" spans="1:19" ht="35.25" customHeight="1" x14ac:dyDescent="0.25">
      <c r="A78" s="310">
        <v>1</v>
      </c>
      <c r="B78" s="311">
        <v>2</v>
      </c>
      <c r="C78" s="319">
        <v>25</v>
      </c>
      <c r="D78" s="134" t="s">
        <v>110</v>
      </c>
      <c r="E78" s="316" t="s">
        <v>111</v>
      </c>
      <c r="F78" s="322">
        <v>1</v>
      </c>
      <c r="G78" s="88" t="s">
        <v>41</v>
      </c>
      <c r="H78" s="16">
        <v>8.3960000000000008</v>
      </c>
      <c r="I78" s="12">
        <v>6</v>
      </c>
      <c r="J78" s="16"/>
      <c r="K78" s="16"/>
      <c r="L78" s="12">
        <v>8.5</v>
      </c>
      <c r="M78" s="12">
        <v>9</v>
      </c>
      <c r="N78" s="113" t="s">
        <v>42</v>
      </c>
      <c r="O78" s="266">
        <v>100</v>
      </c>
      <c r="P78" s="266">
        <v>100</v>
      </c>
      <c r="Q78" s="268">
        <v>100</v>
      </c>
      <c r="R78" s="1"/>
      <c r="S78" s="1"/>
    </row>
    <row r="79" spans="1:19" ht="27.75" customHeight="1" thickBot="1" x14ac:dyDescent="0.3">
      <c r="A79" s="276"/>
      <c r="B79" s="312"/>
      <c r="C79" s="320"/>
      <c r="D79" s="321"/>
      <c r="E79" s="231"/>
      <c r="F79" s="225"/>
      <c r="G79" s="8" t="s">
        <v>19</v>
      </c>
      <c r="H79" s="33">
        <f t="shared" ref="H79:M79" si="27">H78</f>
        <v>8.3960000000000008</v>
      </c>
      <c r="I79" s="33">
        <f t="shared" si="27"/>
        <v>6</v>
      </c>
      <c r="J79" s="63">
        <f t="shared" si="27"/>
        <v>0</v>
      </c>
      <c r="K79" s="63">
        <f t="shared" si="27"/>
        <v>0</v>
      </c>
      <c r="L79" s="33">
        <f t="shared" si="27"/>
        <v>8.5</v>
      </c>
      <c r="M79" s="33">
        <f t="shared" si="27"/>
        <v>9</v>
      </c>
      <c r="N79" s="115"/>
      <c r="O79" s="267"/>
      <c r="P79" s="267"/>
      <c r="Q79" s="268"/>
      <c r="R79" s="1"/>
      <c r="S79" s="1"/>
    </row>
    <row r="80" spans="1:19" x14ac:dyDescent="0.25">
      <c r="A80" s="310">
        <v>1</v>
      </c>
      <c r="B80" s="311">
        <v>2</v>
      </c>
      <c r="C80" s="313">
        <v>26</v>
      </c>
      <c r="D80" s="314" t="s">
        <v>112</v>
      </c>
      <c r="E80" s="316" t="s">
        <v>113</v>
      </c>
      <c r="F80" s="318">
        <v>1</v>
      </c>
      <c r="G80" s="88" t="s">
        <v>41</v>
      </c>
      <c r="H80" s="12">
        <v>5.9</v>
      </c>
      <c r="I80" s="12">
        <v>5.3</v>
      </c>
      <c r="J80" s="12"/>
      <c r="K80" s="12"/>
      <c r="L80" s="12">
        <v>6</v>
      </c>
      <c r="M80" s="12">
        <v>6.5</v>
      </c>
      <c r="N80" s="113" t="s">
        <v>42</v>
      </c>
      <c r="O80" s="266">
        <v>100</v>
      </c>
      <c r="P80" s="266">
        <v>100</v>
      </c>
      <c r="Q80" s="268">
        <v>100</v>
      </c>
      <c r="R80" s="1"/>
      <c r="S80" s="1"/>
    </row>
    <row r="81" spans="1:23" ht="15.75" thickBot="1" x14ac:dyDescent="0.3">
      <c r="A81" s="276"/>
      <c r="B81" s="312"/>
      <c r="C81" s="279"/>
      <c r="D81" s="315"/>
      <c r="E81" s="317"/>
      <c r="F81" s="317"/>
      <c r="G81" s="8" t="s">
        <v>19</v>
      </c>
      <c r="H81" s="33">
        <f t="shared" ref="H81:M81" si="28">H80</f>
        <v>5.9</v>
      </c>
      <c r="I81" s="33">
        <f t="shared" si="28"/>
        <v>5.3</v>
      </c>
      <c r="J81" s="63">
        <f t="shared" si="28"/>
        <v>0</v>
      </c>
      <c r="K81" s="63">
        <f t="shared" si="28"/>
        <v>0</v>
      </c>
      <c r="L81" s="33">
        <f t="shared" si="28"/>
        <v>6</v>
      </c>
      <c r="M81" s="33">
        <f t="shared" si="28"/>
        <v>6.5</v>
      </c>
      <c r="N81" s="115"/>
      <c r="O81" s="267"/>
      <c r="P81" s="267"/>
      <c r="Q81" s="268"/>
      <c r="R81" s="1"/>
      <c r="S81" s="1"/>
    </row>
    <row r="82" spans="1:23" ht="25.5" customHeight="1" x14ac:dyDescent="0.25">
      <c r="A82" s="275">
        <v>1</v>
      </c>
      <c r="B82" s="277">
        <v>2</v>
      </c>
      <c r="C82" s="279">
        <v>27</v>
      </c>
      <c r="D82" s="280" t="s">
        <v>129</v>
      </c>
      <c r="E82" s="281" t="s">
        <v>114</v>
      </c>
      <c r="F82" s="281">
        <v>1</v>
      </c>
      <c r="G82" s="88" t="s">
        <v>135</v>
      </c>
      <c r="H82" s="34">
        <v>23</v>
      </c>
      <c r="I82" s="34">
        <v>20.5</v>
      </c>
      <c r="J82" s="16"/>
      <c r="K82" s="16"/>
      <c r="L82" s="12">
        <v>25</v>
      </c>
      <c r="M82" s="35">
        <v>27</v>
      </c>
      <c r="N82" s="146" t="s">
        <v>115</v>
      </c>
      <c r="O82" s="266">
        <v>100</v>
      </c>
      <c r="P82" s="284">
        <v>100</v>
      </c>
      <c r="Q82" s="268">
        <v>100</v>
      </c>
      <c r="R82" s="1"/>
      <c r="S82" s="1"/>
    </row>
    <row r="83" spans="1:23" ht="18.75" customHeight="1" thickBot="1" x14ac:dyDescent="0.3">
      <c r="A83" s="276"/>
      <c r="B83" s="278"/>
      <c r="C83" s="279"/>
      <c r="D83" s="280"/>
      <c r="E83" s="281"/>
      <c r="F83" s="281"/>
      <c r="G83" s="24" t="s">
        <v>19</v>
      </c>
      <c r="H83" s="33">
        <f t="shared" ref="H83:K83" si="29">H82</f>
        <v>23</v>
      </c>
      <c r="I83" s="33">
        <f t="shared" si="29"/>
        <v>20.5</v>
      </c>
      <c r="J83" s="63">
        <f t="shared" si="29"/>
        <v>0</v>
      </c>
      <c r="K83" s="63">
        <f t="shared" si="29"/>
        <v>0</v>
      </c>
      <c r="L83" s="33">
        <v>22</v>
      </c>
      <c r="M83" s="33">
        <v>23</v>
      </c>
      <c r="N83" s="142"/>
      <c r="O83" s="282"/>
      <c r="P83" s="285"/>
      <c r="Q83" s="283"/>
      <c r="R83" s="273"/>
      <c r="S83" s="274"/>
      <c r="T83" s="274"/>
      <c r="U83" s="274"/>
      <c r="V83" s="274"/>
      <c r="W83" s="274"/>
    </row>
    <row r="84" spans="1:23" ht="15.75" thickBot="1" x14ac:dyDescent="0.3">
      <c r="A84" s="4" t="s">
        <v>14</v>
      </c>
      <c r="B84" s="5" t="s">
        <v>20</v>
      </c>
      <c r="C84" s="149" t="s">
        <v>37</v>
      </c>
      <c r="D84" s="149"/>
      <c r="E84" s="149"/>
      <c r="F84" s="149"/>
      <c r="G84" s="150"/>
      <c r="H84" s="85">
        <f>H83+H81+H79+H77+H75+H73+H70+H68+H66+H64+H62+H60+H58+H56+H54+H52+H50+H48+H46+H44+H42+H40+H38+H36</f>
        <v>2020.4960000000001</v>
      </c>
      <c r="I84" s="85">
        <f>I81+I79+I77+I75+I73+I70+I68+I66+I64+I62+I60+I58+I56+I54+I52+I50+I48+I46+I44+I42+I40+I38+I36</f>
        <v>1812.17</v>
      </c>
      <c r="J84" s="85">
        <f t="shared" ref="J84:M84" si="30">J81+J79+J77+J75+J73+J70+J68+J66+J64+J62+J60+J58+J56+J54+J52+J50+J48+J46+J44+J42+J40+J38+J36</f>
        <v>0</v>
      </c>
      <c r="K84" s="85">
        <f t="shared" si="30"/>
        <v>0</v>
      </c>
      <c r="L84" s="85">
        <f t="shared" si="30"/>
        <v>2075.1</v>
      </c>
      <c r="M84" s="85">
        <f t="shared" si="30"/>
        <v>2151.65</v>
      </c>
      <c r="N84" s="36" t="s">
        <v>38</v>
      </c>
      <c r="O84" s="37" t="s">
        <v>116</v>
      </c>
      <c r="P84" s="37" t="s">
        <v>116</v>
      </c>
      <c r="Q84" s="37" t="s">
        <v>116</v>
      </c>
      <c r="R84" s="59"/>
      <c r="S84" s="1"/>
    </row>
    <row r="85" spans="1:23" x14ac:dyDescent="0.25">
      <c r="A85" s="38" t="s">
        <v>14</v>
      </c>
      <c r="B85" s="39" t="s">
        <v>25</v>
      </c>
      <c r="C85" s="151" t="s">
        <v>155</v>
      </c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"/>
      <c r="S85" s="1"/>
    </row>
    <row r="86" spans="1:23" ht="19.5" customHeight="1" x14ac:dyDescent="0.25">
      <c r="A86" s="125" t="s">
        <v>14</v>
      </c>
      <c r="B86" s="122" t="s">
        <v>25</v>
      </c>
      <c r="C86" s="120">
        <v>1</v>
      </c>
      <c r="D86" s="117" t="s">
        <v>151</v>
      </c>
      <c r="E86" s="114" t="s">
        <v>163</v>
      </c>
      <c r="F86" s="130">
        <v>8</v>
      </c>
      <c r="G86" s="98" t="s">
        <v>17</v>
      </c>
      <c r="H86" s="98">
        <v>0</v>
      </c>
      <c r="I86" s="98"/>
      <c r="J86" s="102"/>
      <c r="K86" s="102"/>
      <c r="L86" s="98">
        <v>0</v>
      </c>
      <c r="M86" s="98">
        <v>0</v>
      </c>
      <c r="N86" s="108" t="s">
        <v>147</v>
      </c>
      <c r="O86" s="108">
        <v>1</v>
      </c>
      <c r="P86" s="108">
        <v>0</v>
      </c>
      <c r="Q86" s="108">
        <v>0</v>
      </c>
      <c r="R86" s="1"/>
      <c r="S86" s="1"/>
    </row>
    <row r="87" spans="1:23" ht="18.75" customHeight="1" x14ac:dyDescent="0.25">
      <c r="A87" s="127"/>
      <c r="B87" s="124"/>
      <c r="C87" s="121"/>
      <c r="D87" s="118"/>
      <c r="E87" s="115"/>
      <c r="F87" s="129"/>
      <c r="G87" s="103" t="s">
        <v>19</v>
      </c>
      <c r="H87" s="103">
        <f>H86</f>
        <v>0</v>
      </c>
      <c r="I87" s="103">
        <f t="shared" ref="I87:M87" si="31">I86</f>
        <v>0</v>
      </c>
      <c r="J87" s="103">
        <f t="shared" si="31"/>
        <v>0</v>
      </c>
      <c r="K87" s="103">
        <f t="shared" si="31"/>
        <v>0</v>
      </c>
      <c r="L87" s="103">
        <f t="shared" si="31"/>
        <v>0</v>
      </c>
      <c r="M87" s="103">
        <f t="shared" si="31"/>
        <v>0</v>
      </c>
      <c r="N87" s="109"/>
      <c r="O87" s="109"/>
      <c r="P87" s="109"/>
      <c r="Q87" s="109"/>
      <c r="R87" s="1"/>
      <c r="S87" s="1"/>
    </row>
    <row r="88" spans="1:23" ht="22.5" customHeight="1" x14ac:dyDescent="0.25">
      <c r="A88" s="125" t="s">
        <v>14</v>
      </c>
      <c r="B88" s="122" t="s">
        <v>25</v>
      </c>
      <c r="C88" s="119">
        <v>2</v>
      </c>
      <c r="D88" s="116" t="s">
        <v>152</v>
      </c>
      <c r="E88" s="113" t="s">
        <v>163</v>
      </c>
      <c r="F88" s="128">
        <v>8</v>
      </c>
      <c r="G88" s="99" t="s">
        <v>17</v>
      </c>
      <c r="H88" s="99">
        <v>0</v>
      </c>
      <c r="I88" s="99"/>
      <c r="J88" s="104"/>
      <c r="K88" s="104"/>
      <c r="L88" s="99">
        <v>0</v>
      </c>
      <c r="M88" s="99">
        <v>0</v>
      </c>
      <c r="N88" s="107" t="s">
        <v>148</v>
      </c>
      <c r="O88" s="107" t="s">
        <v>159</v>
      </c>
      <c r="P88" s="107" t="s">
        <v>159</v>
      </c>
      <c r="Q88" s="107">
        <v>100</v>
      </c>
      <c r="R88" s="1"/>
      <c r="S88" s="1"/>
    </row>
    <row r="89" spans="1:23" ht="20.25" customHeight="1" x14ac:dyDescent="0.25">
      <c r="A89" s="127"/>
      <c r="B89" s="124"/>
      <c r="C89" s="121"/>
      <c r="D89" s="118"/>
      <c r="E89" s="115"/>
      <c r="F89" s="129"/>
      <c r="G89" s="103" t="s">
        <v>19</v>
      </c>
      <c r="H89" s="103">
        <f>H88</f>
        <v>0</v>
      </c>
      <c r="I89" s="103">
        <f t="shared" ref="I89:M89" si="32">I88</f>
        <v>0</v>
      </c>
      <c r="J89" s="103">
        <f t="shared" si="32"/>
        <v>0</v>
      </c>
      <c r="K89" s="103">
        <f t="shared" si="32"/>
        <v>0</v>
      </c>
      <c r="L89" s="103">
        <f t="shared" si="32"/>
        <v>0</v>
      </c>
      <c r="M89" s="103">
        <f t="shared" si="32"/>
        <v>0</v>
      </c>
      <c r="N89" s="109"/>
      <c r="O89" s="109"/>
      <c r="P89" s="109"/>
      <c r="Q89" s="109"/>
      <c r="R89" s="1"/>
      <c r="S89" s="1"/>
    </row>
    <row r="90" spans="1:23" ht="23.25" customHeight="1" x14ac:dyDescent="0.25">
      <c r="A90" s="125" t="s">
        <v>14</v>
      </c>
      <c r="B90" s="122" t="s">
        <v>25</v>
      </c>
      <c r="C90" s="119">
        <v>3</v>
      </c>
      <c r="D90" s="116" t="s">
        <v>153</v>
      </c>
      <c r="E90" s="113" t="s">
        <v>164</v>
      </c>
      <c r="F90" s="128">
        <v>10</v>
      </c>
      <c r="G90" s="99" t="s">
        <v>17</v>
      </c>
      <c r="H90" s="99">
        <v>0</v>
      </c>
      <c r="I90" s="99"/>
      <c r="J90" s="104"/>
      <c r="K90" s="104"/>
      <c r="L90" s="99">
        <v>0</v>
      </c>
      <c r="M90" s="99">
        <v>0</v>
      </c>
      <c r="N90" s="107" t="s">
        <v>149</v>
      </c>
      <c r="O90" s="107">
        <v>6</v>
      </c>
      <c r="P90" s="107">
        <v>0</v>
      </c>
      <c r="Q90" s="107">
        <v>0</v>
      </c>
      <c r="R90" s="1"/>
      <c r="S90" s="1"/>
    </row>
    <row r="91" spans="1:23" ht="19.5" customHeight="1" x14ac:dyDescent="0.25">
      <c r="A91" s="127"/>
      <c r="B91" s="124"/>
      <c r="C91" s="121"/>
      <c r="D91" s="118"/>
      <c r="E91" s="115"/>
      <c r="F91" s="129"/>
      <c r="G91" s="103" t="s">
        <v>19</v>
      </c>
      <c r="H91" s="103">
        <f>H90</f>
        <v>0</v>
      </c>
      <c r="I91" s="103">
        <f t="shared" ref="I91:L91" si="33">I90</f>
        <v>0</v>
      </c>
      <c r="J91" s="103">
        <f t="shared" si="33"/>
        <v>0</v>
      </c>
      <c r="K91" s="103">
        <f t="shared" si="33"/>
        <v>0</v>
      </c>
      <c r="L91" s="103">
        <f t="shared" si="33"/>
        <v>0</v>
      </c>
      <c r="M91" s="103">
        <f>M90</f>
        <v>0</v>
      </c>
      <c r="N91" s="109"/>
      <c r="O91" s="109"/>
      <c r="P91" s="109"/>
      <c r="Q91" s="109"/>
      <c r="R91" s="1"/>
      <c r="S91" s="1"/>
    </row>
    <row r="92" spans="1:23" ht="24.75" customHeight="1" x14ac:dyDescent="0.25">
      <c r="A92" s="125" t="s">
        <v>14</v>
      </c>
      <c r="B92" s="122" t="s">
        <v>25</v>
      </c>
      <c r="C92" s="119">
        <v>4</v>
      </c>
      <c r="D92" s="116" t="s">
        <v>154</v>
      </c>
      <c r="E92" s="113" t="s">
        <v>164</v>
      </c>
      <c r="F92" s="128">
        <v>8</v>
      </c>
      <c r="G92" s="99" t="s">
        <v>17</v>
      </c>
      <c r="H92" s="99">
        <v>0</v>
      </c>
      <c r="I92" s="99"/>
      <c r="J92" s="104"/>
      <c r="K92" s="104"/>
      <c r="L92" s="99">
        <v>0</v>
      </c>
      <c r="M92" s="99">
        <v>0</v>
      </c>
      <c r="N92" s="107" t="s">
        <v>150</v>
      </c>
      <c r="O92" s="107">
        <v>1</v>
      </c>
      <c r="P92" s="107">
        <v>1</v>
      </c>
      <c r="Q92" s="107">
        <v>1</v>
      </c>
      <c r="R92" s="1"/>
      <c r="S92" s="1"/>
    </row>
    <row r="93" spans="1:23" ht="17.25" customHeight="1" x14ac:dyDescent="0.25">
      <c r="A93" s="127"/>
      <c r="B93" s="124"/>
      <c r="C93" s="121"/>
      <c r="D93" s="118"/>
      <c r="E93" s="115"/>
      <c r="F93" s="129"/>
      <c r="G93" s="103" t="s">
        <v>19</v>
      </c>
      <c r="H93" s="103">
        <f>H92</f>
        <v>0</v>
      </c>
      <c r="I93" s="103">
        <f t="shared" ref="I93:M93" si="34">I92</f>
        <v>0</v>
      </c>
      <c r="J93" s="103">
        <f t="shared" si="34"/>
        <v>0</v>
      </c>
      <c r="K93" s="103">
        <f t="shared" si="34"/>
        <v>0</v>
      </c>
      <c r="L93" s="103">
        <f t="shared" si="34"/>
        <v>0</v>
      </c>
      <c r="M93" s="103">
        <f t="shared" si="34"/>
        <v>0</v>
      </c>
      <c r="N93" s="109"/>
      <c r="O93" s="109"/>
      <c r="P93" s="109"/>
      <c r="Q93" s="109"/>
      <c r="R93" s="1"/>
      <c r="S93" s="1"/>
    </row>
    <row r="94" spans="1:23" ht="17.25" customHeight="1" x14ac:dyDescent="0.25">
      <c r="A94" s="125" t="s">
        <v>14</v>
      </c>
      <c r="B94" s="122" t="s">
        <v>25</v>
      </c>
      <c r="C94" s="119">
        <v>6</v>
      </c>
      <c r="D94" s="116" t="s">
        <v>162</v>
      </c>
      <c r="E94" s="113" t="s">
        <v>164</v>
      </c>
      <c r="F94" s="110">
        <v>5</v>
      </c>
      <c r="G94" s="98" t="s">
        <v>17</v>
      </c>
      <c r="H94" s="83">
        <v>0</v>
      </c>
      <c r="I94" s="83">
        <v>0</v>
      </c>
      <c r="J94" s="83"/>
      <c r="K94" s="83"/>
      <c r="L94" s="83">
        <v>0</v>
      </c>
      <c r="M94" s="83">
        <v>0</v>
      </c>
      <c r="N94" s="107" t="s">
        <v>165</v>
      </c>
      <c r="O94" s="107">
        <v>1</v>
      </c>
      <c r="P94" s="107">
        <v>0</v>
      </c>
      <c r="Q94" s="107">
        <v>0</v>
      </c>
      <c r="R94" s="1"/>
      <c r="S94" s="1"/>
    </row>
    <row r="95" spans="1:23" ht="13.5" customHeight="1" x14ac:dyDescent="0.25">
      <c r="A95" s="126"/>
      <c r="B95" s="123"/>
      <c r="C95" s="120"/>
      <c r="D95" s="117"/>
      <c r="E95" s="114"/>
      <c r="F95" s="111"/>
      <c r="G95" s="98" t="s">
        <v>156</v>
      </c>
      <c r="H95" s="83">
        <v>90.2</v>
      </c>
      <c r="I95" s="83"/>
      <c r="J95" s="83"/>
      <c r="K95" s="83"/>
      <c r="L95" s="83"/>
      <c r="M95" s="83"/>
      <c r="N95" s="108"/>
      <c r="O95" s="108"/>
      <c r="P95" s="108"/>
      <c r="Q95" s="108"/>
      <c r="R95" s="1"/>
      <c r="S95" s="1"/>
    </row>
    <row r="96" spans="1:23" ht="20.25" customHeight="1" thickBot="1" x14ac:dyDescent="0.3">
      <c r="A96" s="127"/>
      <c r="B96" s="124"/>
      <c r="C96" s="121"/>
      <c r="D96" s="118"/>
      <c r="E96" s="115"/>
      <c r="F96" s="112"/>
      <c r="G96" s="106" t="s">
        <v>19</v>
      </c>
      <c r="H96" s="105">
        <f>H94+H95</f>
        <v>90.2</v>
      </c>
      <c r="I96" s="105">
        <f t="shared" ref="I96:M96" si="35">I94+I95</f>
        <v>0</v>
      </c>
      <c r="J96" s="105">
        <f t="shared" si="35"/>
        <v>0</v>
      </c>
      <c r="K96" s="105">
        <f t="shared" si="35"/>
        <v>0</v>
      </c>
      <c r="L96" s="105">
        <f t="shared" si="35"/>
        <v>0</v>
      </c>
      <c r="M96" s="105">
        <f t="shared" si="35"/>
        <v>0</v>
      </c>
      <c r="N96" s="109"/>
      <c r="O96" s="109"/>
      <c r="P96" s="109"/>
      <c r="Q96" s="109"/>
      <c r="R96" s="1"/>
      <c r="S96" s="1"/>
    </row>
    <row r="97" spans="1:19" ht="15.75" thickBot="1" x14ac:dyDescent="0.3">
      <c r="A97" s="4" t="s">
        <v>14</v>
      </c>
      <c r="B97" s="5" t="s">
        <v>25</v>
      </c>
      <c r="C97" s="165" t="s">
        <v>37</v>
      </c>
      <c r="D97" s="165"/>
      <c r="E97" s="165"/>
      <c r="F97" s="165"/>
      <c r="G97" s="165"/>
      <c r="H97" s="40">
        <f t="shared" ref="H97:M97" si="36">H87+H89+H91+H93+H96</f>
        <v>90.2</v>
      </c>
      <c r="I97" s="40">
        <f t="shared" si="36"/>
        <v>0</v>
      </c>
      <c r="J97" s="40">
        <f t="shared" si="36"/>
        <v>0</v>
      </c>
      <c r="K97" s="40">
        <f t="shared" si="36"/>
        <v>0</v>
      </c>
      <c r="L97" s="40">
        <f t="shared" si="36"/>
        <v>0</v>
      </c>
      <c r="M97" s="40">
        <f t="shared" si="36"/>
        <v>0</v>
      </c>
      <c r="N97" s="36" t="s">
        <v>38</v>
      </c>
      <c r="O97" s="41" t="s">
        <v>38</v>
      </c>
      <c r="P97" s="41" t="s">
        <v>38</v>
      </c>
      <c r="Q97" s="41" t="s">
        <v>38</v>
      </c>
      <c r="R97" s="1"/>
      <c r="S97" s="1"/>
    </row>
    <row r="98" spans="1:19" ht="15.75" thickBot="1" x14ac:dyDescent="0.3">
      <c r="A98" s="19" t="s">
        <v>14</v>
      </c>
      <c r="B98" s="292" t="s">
        <v>120</v>
      </c>
      <c r="C98" s="293"/>
      <c r="D98" s="293"/>
      <c r="E98" s="293"/>
      <c r="F98" s="293"/>
      <c r="G98" s="293"/>
      <c r="H98" s="42">
        <f t="shared" ref="H98:M98" si="37">H84+H33+H97</f>
        <v>8293.6260000000002</v>
      </c>
      <c r="I98" s="42">
        <f t="shared" si="37"/>
        <v>6582.57</v>
      </c>
      <c r="J98" s="42">
        <f t="shared" si="37"/>
        <v>0</v>
      </c>
      <c r="K98" s="42">
        <f t="shared" si="37"/>
        <v>0</v>
      </c>
      <c r="L98" s="42">
        <f t="shared" si="37"/>
        <v>8859.1</v>
      </c>
      <c r="M98" s="42">
        <f t="shared" si="37"/>
        <v>9229.65</v>
      </c>
      <c r="N98" s="43" t="s">
        <v>116</v>
      </c>
      <c r="O98" s="44" t="s">
        <v>116</v>
      </c>
      <c r="P98" s="44" t="s">
        <v>116</v>
      </c>
      <c r="Q98" s="44" t="s">
        <v>116</v>
      </c>
      <c r="R98" s="1"/>
      <c r="S98" s="1"/>
    </row>
    <row r="99" spans="1:19" ht="15.75" thickBot="1" x14ac:dyDescent="0.3">
      <c r="A99" s="294" t="s">
        <v>121</v>
      </c>
      <c r="B99" s="295"/>
      <c r="C99" s="295"/>
      <c r="D99" s="295"/>
      <c r="E99" s="295"/>
      <c r="F99" s="295"/>
      <c r="G99" s="296"/>
      <c r="H99" s="42">
        <f>H98</f>
        <v>8293.6260000000002</v>
      </c>
      <c r="I99" s="42">
        <f t="shared" ref="I99:M99" si="38">I98</f>
        <v>6582.57</v>
      </c>
      <c r="J99" s="42">
        <f t="shared" si="38"/>
        <v>0</v>
      </c>
      <c r="K99" s="42">
        <f t="shared" si="38"/>
        <v>0</v>
      </c>
      <c r="L99" s="42">
        <f t="shared" si="38"/>
        <v>8859.1</v>
      </c>
      <c r="M99" s="42">
        <f t="shared" si="38"/>
        <v>9229.65</v>
      </c>
      <c r="N99" s="71" t="s">
        <v>116</v>
      </c>
      <c r="O99" s="71" t="s">
        <v>116</v>
      </c>
      <c r="P99" s="71" t="s">
        <v>116</v>
      </c>
      <c r="Q99" s="71" t="s">
        <v>116</v>
      </c>
      <c r="R99" s="1"/>
      <c r="S99" s="1"/>
    </row>
    <row r="100" spans="1:19" ht="15.75" thickBot="1" x14ac:dyDescent="0.3">
      <c r="A100" s="45"/>
      <c r="B100" s="45"/>
      <c r="C100" s="46"/>
      <c r="D100" s="47"/>
      <c r="E100" s="47"/>
      <c r="F100" s="47"/>
      <c r="G100" s="47"/>
      <c r="H100" s="48"/>
      <c r="I100" s="48"/>
      <c r="J100" s="48"/>
      <c r="K100" s="48"/>
      <c r="L100" s="47"/>
      <c r="M100" s="47"/>
      <c r="N100" s="50"/>
      <c r="O100" s="48"/>
      <c r="P100" s="48"/>
      <c r="Q100" s="49"/>
      <c r="R100" s="1"/>
      <c r="S100" s="1"/>
    </row>
    <row r="101" spans="1:19" x14ac:dyDescent="0.25">
      <c r="A101" s="297" t="s">
        <v>122</v>
      </c>
      <c r="B101" s="298"/>
      <c r="C101" s="303" t="s">
        <v>123</v>
      </c>
      <c r="D101" s="303"/>
      <c r="E101" s="303"/>
      <c r="F101" s="303"/>
      <c r="G101" s="304"/>
      <c r="H101" s="66">
        <f t="shared" ref="H101:M101" si="39">H72+H16+H18+H23+H26+H30</f>
        <v>6230.23</v>
      </c>
      <c r="I101" s="66">
        <f t="shared" si="39"/>
        <v>4832.3999999999996</v>
      </c>
      <c r="J101" s="66">
        <f t="shared" si="39"/>
        <v>0</v>
      </c>
      <c r="K101" s="66">
        <f t="shared" si="39"/>
        <v>0</v>
      </c>
      <c r="L101" s="66">
        <f t="shared" si="39"/>
        <v>6818</v>
      </c>
      <c r="M101" s="66">
        <f t="shared" si="39"/>
        <v>7110</v>
      </c>
      <c r="N101" s="51"/>
      <c r="O101" s="51"/>
      <c r="P101" s="51"/>
      <c r="Q101" s="52"/>
      <c r="R101" s="1"/>
      <c r="S101" s="1"/>
    </row>
    <row r="102" spans="1:19" x14ac:dyDescent="0.25">
      <c r="A102" s="299"/>
      <c r="B102" s="300"/>
      <c r="C102" s="305" t="s">
        <v>142</v>
      </c>
      <c r="D102" s="306"/>
      <c r="E102" s="306"/>
      <c r="F102" s="306"/>
      <c r="G102" s="306"/>
      <c r="H102" s="66">
        <f t="shared" ref="H102:M102" si="40">H36+H38+H40+H42+H44+H46+H48+H50+H52+H54+H56+H58+H60+H62+H64+H66+H71+H75+H77+H79+H81</f>
        <v>1739.4959999999999</v>
      </c>
      <c r="I102" s="66">
        <f t="shared" si="40"/>
        <v>1640.1699999999998</v>
      </c>
      <c r="J102" s="66">
        <f t="shared" si="40"/>
        <v>0</v>
      </c>
      <c r="K102" s="66">
        <f t="shared" si="40"/>
        <v>0</v>
      </c>
      <c r="L102" s="66">
        <f t="shared" si="40"/>
        <v>1819.1000000000001</v>
      </c>
      <c r="M102" s="66">
        <f t="shared" si="40"/>
        <v>1884.6499999999999</v>
      </c>
      <c r="N102" s="65"/>
      <c r="O102" s="58"/>
      <c r="P102" s="51"/>
      <c r="Q102" s="52"/>
      <c r="R102" s="1"/>
      <c r="S102" s="1"/>
    </row>
    <row r="103" spans="1:19" x14ac:dyDescent="0.25">
      <c r="A103" s="299"/>
      <c r="B103" s="300"/>
      <c r="C103" s="287" t="s">
        <v>124</v>
      </c>
      <c r="D103" s="307"/>
      <c r="E103" s="307"/>
      <c r="F103" s="307"/>
      <c r="G103" s="307"/>
      <c r="H103" s="66">
        <f t="shared" ref="H103:M103" si="41">H19+H27</f>
        <v>65.7</v>
      </c>
      <c r="I103" s="66">
        <f t="shared" si="41"/>
        <v>0</v>
      </c>
      <c r="J103" s="66">
        <f t="shared" si="41"/>
        <v>0</v>
      </c>
      <c r="K103" s="66">
        <f t="shared" si="41"/>
        <v>0</v>
      </c>
      <c r="L103" s="66">
        <f t="shared" si="41"/>
        <v>71</v>
      </c>
      <c r="M103" s="66">
        <f t="shared" si="41"/>
        <v>78</v>
      </c>
      <c r="N103" s="51"/>
      <c r="O103" s="51"/>
      <c r="P103" s="51"/>
      <c r="Q103" s="52"/>
      <c r="R103" s="1"/>
      <c r="S103" s="1"/>
    </row>
    <row r="104" spans="1:19" x14ac:dyDescent="0.25">
      <c r="A104" s="299"/>
      <c r="B104" s="300"/>
      <c r="C104" s="287" t="s">
        <v>133</v>
      </c>
      <c r="D104" s="307"/>
      <c r="E104" s="307"/>
      <c r="F104" s="307"/>
      <c r="G104" s="308"/>
      <c r="H104" s="66">
        <f>H83</f>
        <v>23</v>
      </c>
      <c r="I104" s="66">
        <f>T78</f>
        <v>0</v>
      </c>
      <c r="J104" s="66">
        <f>U78</f>
        <v>0</v>
      </c>
      <c r="K104" s="66">
        <f>V78</f>
        <v>0</v>
      </c>
      <c r="L104" s="66">
        <f>W78</f>
        <v>0</v>
      </c>
      <c r="M104" s="66">
        <f>X78</f>
        <v>0</v>
      </c>
      <c r="N104" s="51"/>
      <c r="O104" s="51"/>
      <c r="P104" s="51"/>
      <c r="Q104" s="52"/>
      <c r="R104" s="1"/>
      <c r="S104" s="1"/>
    </row>
    <row r="105" spans="1:19" x14ac:dyDescent="0.25">
      <c r="A105" s="299"/>
      <c r="B105" s="300"/>
      <c r="C105" s="286" t="s">
        <v>125</v>
      </c>
      <c r="D105" s="286"/>
      <c r="E105" s="286"/>
      <c r="F105" s="286"/>
      <c r="G105" s="287"/>
      <c r="H105" s="66">
        <f t="shared" ref="H105:M105" si="42">H67+H69</f>
        <v>145</v>
      </c>
      <c r="I105" s="66">
        <f t="shared" si="42"/>
        <v>110</v>
      </c>
      <c r="J105" s="66">
        <f t="shared" si="42"/>
        <v>0</v>
      </c>
      <c r="K105" s="66">
        <f t="shared" si="42"/>
        <v>0</v>
      </c>
      <c r="L105" s="66">
        <f t="shared" si="42"/>
        <v>151</v>
      </c>
      <c r="M105" s="66">
        <f t="shared" si="42"/>
        <v>157</v>
      </c>
      <c r="N105" s="51"/>
      <c r="O105" s="51"/>
      <c r="P105" s="51"/>
      <c r="Q105" s="52"/>
      <c r="R105" s="1"/>
      <c r="S105" s="1"/>
    </row>
    <row r="106" spans="1:19" x14ac:dyDescent="0.25">
      <c r="A106" s="299"/>
      <c r="B106" s="300"/>
      <c r="C106" s="286" t="s">
        <v>126</v>
      </c>
      <c r="D106" s="286"/>
      <c r="E106" s="286"/>
      <c r="F106" s="286"/>
      <c r="G106" s="287"/>
      <c r="H106" s="66">
        <f>H95</f>
        <v>90.2</v>
      </c>
      <c r="I106" s="66">
        <v>0</v>
      </c>
      <c r="J106" s="82">
        <v>0</v>
      </c>
      <c r="K106" s="82">
        <v>0</v>
      </c>
      <c r="L106" s="66">
        <v>0</v>
      </c>
      <c r="M106" s="66">
        <v>0</v>
      </c>
      <c r="N106" s="51"/>
      <c r="O106" s="51"/>
      <c r="P106" s="51"/>
      <c r="Q106" s="52"/>
      <c r="R106" s="1"/>
      <c r="S106" s="1"/>
    </row>
    <row r="107" spans="1:19" x14ac:dyDescent="0.25">
      <c r="A107" s="299"/>
      <c r="B107" s="300"/>
      <c r="C107" s="288" t="s">
        <v>134</v>
      </c>
      <c r="D107" s="289"/>
      <c r="E107" s="289"/>
      <c r="F107" s="289"/>
      <c r="G107" s="290"/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51"/>
      <c r="O107" s="51"/>
      <c r="P107" s="51"/>
      <c r="Q107" s="52"/>
      <c r="R107" s="1"/>
      <c r="S107" s="1"/>
    </row>
    <row r="108" spans="1:19" ht="15.75" thickBot="1" x14ac:dyDescent="0.3">
      <c r="A108" s="301"/>
      <c r="B108" s="302"/>
      <c r="C108" s="291"/>
      <c r="D108" s="291"/>
      <c r="E108" s="291"/>
      <c r="F108" s="291"/>
      <c r="G108" s="291"/>
      <c r="H108" s="53">
        <f t="shared" ref="H108:M108" si="43">SUM(H101:H107)</f>
        <v>8293.6260000000002</v>
      </c>
      <c r="I108" s="53">
        <f t="shared" si="43"/>
        <v>6582.57</v>
      </c>
      <c r="J108" s="53">
        <f t="shared" si="43"/>
        <v>0</v>
      </c>
      <c r="K108" s="53">
        <f t="shared" si="43"/>
        <v>0</v>
      </c>
      <c r="L108" s="53">
        <f t="shared" si="43"/>
        <v>8859.1</v>
      </c>
      <c r="M108" s="53">
        <f t="shared" si="43"/>
        <v>9229.65</v>
      </c>
      <c r="N108" s="51"/>
      <c r="O108" s="51"/>
      <c r="P108" s="51"/>
      <c r="Q108" s="55"/>
      <c r="R108" s="1"/>
      <c r="S108" s="1"/>
    </row>
    <row r="110" spans="1:19" x14ac:dyDescent="0.25">
      <c r="H110" s="95"/>
    </row>
    <row r="111" spans="1:19" x14ac:dyDescent="0.25">
      <c r="I111" s="68"/>
    </row>
    <row r="112" spans="1:19" x14ac:dyDescent="0.25">
      <c r="I112" s="68"/>
    </row>
    <row r="113" spans="9:11" x14ac:dyDescent="0.25">
      <c r="I113" s="68"/>
    </row>
    <row r="114" spans="9:11" x14ac:dyDescent="0.25">
      <c r="I114" s="68"/>
    </row>
    <row r="115" spans="9:11" x14ac:dyDescent="0.25">
      <c r="I115" s="68"/>
    </row>
    <row r="116" spans="9:11" x14ac:dyDescent="0.25">
      <c r="I116" s="68"/>
    </row>
    <row r="117" spans="9:11" x14ac:dyDescent="0.25">
      <c r="I117" s="68"/>
    </row>
    <row r="120" spans="9:11" x14ac:dyDescent="0.25">
      <c r="J120" s="69"/>
      <c r="K120" s="69"/>
    </row>
  </sheetData>
  <mergeCells count="386">
    <mergeCell ref="C76:C77"/>
    <mergeCell ref="D76:D77"/>
    <mergeCell ref="E76:E77"/>
    <mergeCell ref="F76:F77"/>
    <mergeCell ref="Q78:Q79"/>
    <mergeCell ref="A80:A81"/>
    <mergeCell ref="B80:B81"/>
    <mergeCell ref="C80:C81"/>
    <mergeCell ref="D80:D81"/>
    <mergeCell ref="E80:E81"/>
    <mergeCell ref="F80:F81"/>
    <mergeCell ref="N76:N77"/>
    <mergeCell ref="O76:O77"/>
    <mergeCell ref="P76:P77"/>
    <mergeCell ref="Q76:Q77"/>
    <mergeCell ref="A78:A79"/>
    <mergeCell ref="B78:B79"/>
    <mergeCell ref="C78:C79"/>
    <mergeCell ref="D78:D79"/>
    <mergeCell ref="E78:E79"/>
    <mergeCell ref="F78:F79"/>
    <mergeCell ref="N78:N79"/>
    <mergeCell ref="O78:O79"/>
    <mergeCell ref="P78:P79"/>
    <mergeCell ref="C106:G106"/>
    <mergeCell ref="C107:G107"/>
    <mergeCell ref="C108:G108"/>
    <mergeCell ref="C97:G97"/>
    <mergeCell ref="B98:G98"/>
    <mergeCell ref="A99:G99"/>
    <mergeCell ref="A101:B108"/>
    <mergeCell ref="C101:G101"/>
    <mergeCell ref="C102:G102"/>
    <mergeCell ref="C103:G103"/>
    <mergeCell ref="C104:G104"/>
    <mergeCell ref="C105:G105"/>
    <mergeCell ref="R83:W83"/>
    <mergeCell ref="C84:G84"/>
    <mergeCell ref="N80:N81"/>
    <mergeCell ref="O80:O81"/>
    <mergeCell ref="P80:P81"/>
    <mergeCell ref="Q80:Q81"/>
    <mergeCell ref="C85:Q85"/>
    <mergeCell ref="A82:A83"/>
    <mergeCell ref="B82:B83"/>
    <mergeCell ref="C82:C83"/>
    <mergeCell ref="D82:D83"/>
    <mergeCell ref="E82:E83"/>
    <mergeCell ref="F82:F83"/>
    <mergeCell ref="N82:N83"/>
    <mergeCell ref="O82:O83"/>
    <mergeCell ref="Q82:Q83"/>
    <mergeCell ref="P82:P83"/>
    <mergeCell ref="A71:A73"/>
    <mergeCell ref="B71:B73"/>
    <mergeCell ref="C71:C73"/>
    <mergeCell ref="D71:D73"/>
    <mergeCell ref="E71:E73"/>
    <mergeCell ref="F71:F73"/>
    <mergeCell ref="N71:N73"/>
    <mergeCell ref="O71:O73"/>
    <mergeCell ref="P71:P73"/>
    <mergeCell ref="B74:B75"/>
    <mergeCell ref="C74:C75"/>
    <mergeCell ref="D74:D75"/>
    <mergeCell ref="E74:E75"/>
    <mergeCell ref="F74:F75"/>
    <mergeCell ref="N74:N75"/>
    <mergeCell ref="O74:O75"/>
    <mergeCell ref="P74:P75"/>
    <mergeCell ref="Q74:Q75"/>
    <mergeCell ref="A76:A77"/>
    <mergeCell ref="B76:B77"/>
    <mergeCell ref="Q67:Q68"/>
    <mergeCell ref="A69:A70"/>
    <mergeCell ref="B69:B70"/>
    <mergeCell ref="C69:C70"/>
    <mergeCell ref="D69:D70"/>
    <mergeCell ref="E69:E70"/>
    <mergeCell ref="F69:F70"/>
    <mergeCell ref="N69:N70"/>
    <mergeCell ref="O69:O70"/>
    <mergeCell ref="P69:P70"/>
    <mergeCell ref="Q69:Q70"/>
    <mergeCell ref="A67:A68"/>
    <mergeCell ref="B67:B68"/>
    <mergeCell ref="C67:C68"/>
    <mergeCell ref="D67:D68"/>
    <mergeCell ref="E67:E68"/>
    <mergeCell ref="F67:F68"/>
    <mergeCell ref="N67:N68"/>
    <mergeCell ref="O67:O68"/>
    <mergeCell ref="P67:P68"/>
    <mergeCell ref="Q71:Q73"/>
    <mergeCell ref="A74:A75"/>
    <mergeCell ref="Q63:Q64"/>
    <mergeCell ref="A65:A66"/>
    <mergeCell ref="B65:B66"/>
    <mergeCell ref="C65:C66"/>
    <mergeCell ref="D65:D66"/>
    <mergeCell ref="E65:E66"/>
    <mergeCell ref="F65:F66"/>
    <mergeCell ref="N65:N66"/>
    <mergeCell ref="O65:O66"/>
    <mergeCell ref="P65:P66"/>
    <mergeCell ref="Q65:Q66"/>
    <mergeCell ref="A63:A64"/>
    <mergeCell ref="B63:B64"/>
    <mergeCell ref="C63:C64"/>
    <mergeCell ref="D63:D64"/>
    <mergeCell ref="E63:E64"/>
    <mergeCell ref="F63:F64"/>
    <mergeCell ref="N63:N64"/>
    <mergeCell ref="O63:O64"/>
    <mergeCell ref="P63:P64"/>
    <mergeCell ref="Q59:Q60"/>
    <mergeCell ref="A61:A62"/>
    <mergeCell ref="B61:B62"/>
    <mergeCell ref="C61:C62"/>
    <mergeCell ref="D61:D62"/>
    <mergeCell ref="E61:E62"/>
    <mergeCell ref="F61:F62"/>
    <mergeCell ref="N61:N62"/>
    <mergeCell ref="O61:O62"/>
    <mergeCell ref="P61:P62"/>
    <mergeCell ref="Q61:Q62"/>
    <mergeCell ref="A59:A60"/>
    <mergeCell ref="B59:B60"/>
    <mergeCell ref="C59:C60"/>
    <mergeCell ref="D59:D60"/>
    <mergeCell ref="E59:E60"/>
    <mergeCell ref="F59:F60"/>
    <mergeCell ref="N59:N60"/>
    <mergeCell ref="O59:O60"/>
    <mergeCell ref="P59:P60"/>
    <mergeCell ref="A55:A56"/>
    <mergeCell ref="B55:B56"/>
    <mergeCell ref="C55:C56"/>
    <mergeCell ref="D55:D56"/>
    <mergeCell ref="E55:E56"/>
    <mergeCell ref="F55:F56"/>
    <mergeCell ref="N55:N56"/>
    <mergeCell ref="O55:O56"/>
    <mergeCell ref="P55:P56"/>
    <mergeCell ref="A57:A58"/>
    <mergeCell ref="B57:B58"/>
    <mergeCell ref="C57:C58"/>
    <mergeCell ref="D57:D58"/>
    <mergeCell ref="E57:E58"/>
    <mergeCell ref="F57:F58"/>
    <mergeCell ref="N57:N58"/>
    <mergeCell ref="O57:O58"/>
    <mergeCell ref="P57:P58"/>
    <mergeCell ref="A51:A52"/>
    <mergeCell ref="B51:B52"/>
    <mergeCell ref="C51:C52"/>
    <mergeCell ref="D51:D52"/>
    <mergeCell ref="E51:E52"/>
    <mergeCell ref="F51:F52"/>
    <mergeCell ref="N51:N52"/>
    <mergeCell ref="O51:O52"/>
    <mergeCell ref="P51:P52"/>
    <mergeCell ref="A53:A54"/>
    <mergeCell ref="B53:B54"/>
    <mergeCell ref="C53:C54"/>
    <mergeCell ref="D53:D54"/>
    <mergeCell ref="E53:E54"/>
    <mergeCell ref="F53:F54"/>
    <mergeCell ref="N53:N54"/>
    <mergeCell ref="O53:O54"/>
    <mergeCell ref="P53:P54"/>
    <mergeCell ref="A47:A48"/>
    <mergeCell ref="B47:B48"/>
    <mergeCell ref="C47:C48"/>
    <mergeCell ref="D47:D48"/>
    <mergeCell ref="E47:E48"/>
    <mergeCell ref="F47:F48"/>
    <mergeCell ref="N47:N48"/>
    <mergeCell ref="O47:O48"/>
    <mergeCell ref="P47:P48"/>
    <mergeCell ref="A49:A50"/>
    <mergeCell ref="B49:B50"/>
    <mergeCell ref="C49:C50"/>
    <mergeCell ref="D49:D50"/>
    <mergeCell ref="E49:E50"/>
    <mergeCell ref="F49:F50"/>
    <mergeCell ref="N49:N50"/>
    <mergeCell ref="O49:O50"/>
    <mergeCell ref="P49:P50"/>
    <mergeCell ref="A43:A44"/>
    <mergeCell ref="B43:B44"/>
    <mergeCell ref="C43:C44"/>
    <mergeCell ref="D43:D44"/>
    <mergeCell ref="E43:E44"/>
    <mergeCell ref="F43:F44"/>
    <mergeCell ref="N43:N44"/>
    <mergeCell ref="O43:O44"/>
    <mergeCell ref="P43:P44"/>
    <mergeCell ref="A45:A46"/>
    <mergeCell ref="B45:B46"/>
    <mergeCell ref="C45:C46"/>
    <mergeCell ref="D45:D46"/>
    <mergeCell ref="E45:E46"/>
    <mergeCell ref="F45:F46"/>
    <mergeCell ref="N45:N46"/>
    <mergeCell ref="O45:O46"/>
    <mergeCell ref="P45:P46"/>
    <mergeCell ref="A41:A42"/>
    <mergeCell ref="B41:B42"/>
    <mergeCell ref="C41:C42"/>
    <mergeCell ref="D41:D42"/>
    <mergeCell ref="E41:E42"/>
    <mergeCell ref="F41:F42"/>
    <mergeCell ref="N41:N42"/>
    <mergeCell ref="O41:O42"/>
    <mergeCell ref="P41:P42"/>
    <mergeCell ref="A37:A38"/>
    <mergeCell ref="B37:B38"/>
    <mergeCell ref="C37:C38"/>
    <mergeCell ref="D37:D38"/>
    <mergeCell ref="E37:E38"/>
    <mergeCell ref="F37:F38"/>
    <mergeCell ref="O39:O40"/>
    <mergeCell ref="P39:P40"/>
    <mergeCell ref="Q39:Q40"/>
    <mergeCell ref="A39:A40"/>
    <mergeCell ref="B39:B40"/>
    <mergeCell ref="C39:C40"/>
    <mergeCell ref="D39:D40"/>
    <mergeCell ref="E39:E40"/>
    <mergeCell ref="F39:F40"/>
    <mergeCell ref="Q26:Q29"/>
    <mergeCell ref="A23:A25"/>
    <mergeCell ref="B23:B25"/>
    <mergeCell ref="C23:C25"/>
    <mergeCell ref="D23:D25"/>
    <mergeCell ref="E23:E25"/>
    <mergeCell ref="F23:F25"/>
    <mergeCell ref="N23:N25"/>
    <mergeCell ref="O23:O25"/>
    <mergeCell ref="P23:P25"/>
    <mergeCell ref="A26:A29"/>
    <mergeCell ref="B26:B29"/>
    <mergeCell ref="C26:C29"/>
    <mergeCell ref="D26:D29"/>
    <mergeCell ref="E26:E29"/>
    <mergeCell ref="F26:F29"/>
    <mergeCell ref="N26:N29"/>
    <mergeCell ref="O26:O29"/>
    <mergeCell ref="P26:P29"/>
    <mergeCell ref="Q18:Q22"/>
    <mergeCell ref="G21:G22"/>
    <mergeCell ref="H21:H22"/>
    <mergeCell ref="I21:I22"/>
    <mergeCell ref="J21:J22"/>
    <mergeCell ref="K21:K22"/>
    <mergeCell ref="L21:L22"/>
    <mergeCell ref="M21:M22"/>
    <mergeCell ref="Q23:Q25"/>
    <mergeCell ref="A18:A22"/>
    <mergeCell ref="B18:B22"/>
    <mergeCell ref="C18:C22"/>
    <mergeCell ref="D18:D22"/>
    <mergeCell ref="E18:E22"/>
    <mergeCell ref="F18:F22"/>
    <mergeCell ref="N18:N22"/>
    <mergeCell ref="O18:O22"/>
    <mergeCell ref="P18:P22"/>
    <mergeCell ref="B14:Q14"/>
    <mergeCell ref="C15:Q15"/>
    <mergeCell ref="A16:A17"/>
    <mergeCell ref="B16:B17"/>
    <mergeCell ref="C16:C17"/>
    <mergeCell ref="D16:D17"/>
    <mergeCell ref="E16:E17"/>
    <mergeCell ref="F16:F17"/>
    <mergeCell ref="N16:N17"/>
    <mergeCell ref="O16:O17"/>
    <mergeCell ref="P16:P17"/>
    <mergeCell ref="Q16:Q17"/>
    <mergeCell ref="F9:F11"/>
    <mergeCell ref="G9:G11"/>
    <mergeCell ref="H9:I9"/>
    <mergeCell ref="J9:K9"/>
    <mergeCell ref="L9:L11"/>
    <mergeCell ref="K10:K11"/>
    <mergeCell ref="I10:I11"/>
    <mergeCell ref="A12:Q12"/>
    <mergeCell ref="A13:Q13"/>
    <mergeCell ref="A35:A36"/>
    <mergeCell ref="B35:B36"/>
    <mergeCell ref="C35:C36"/>
    <mergeCell ref="D35:D36"/>
    <mergeCell ref="E35:E36"/>
    <mergeCell ref="O35:O36"/>
    <mergeCell ref="P35:P36"/>
    <mergeCell ref="N1:Q3"/>
    <mergeCell ref="N4:S4"/>
    <mergeCell ref="A5:Q5"/>
    <mergeCell ref="A6:Q6"/>
    <mergeCell ref="A7:Q7"/>
    <mergeCell ref="A8:Q8"/>
    <mergeCell ref="A9:A11"/>
    <mergeCell ref="B9:B11"/>
    <mergeCell ref="C9:C11"/>
    <mergeCell ref="D9:D11"/>
    <mergeCell ref="E9:E11"/>
    <mergeCell ref="M9:M11"/>
    <mergeCell ref="N9:Q9"/>
    <mergeCell ref="H10:H11"/>
    <mergeCell ref="J10:J11"/>
    <mergeCell ref="N10:N11"/>
    <mergeCell ref="O10:Q10"/>
    <mergeCell ref="D86:D87"/>
    <mergeCell ref="Q30:Q32"/>
    <mergeCell ref="P30:P32"/>
    <mergeCell ref="O30:O32"/>
    <mergeCell ref="D30:D32"/>
    <mergeCell ref="C30:C32"/>
    <mergeCell ref="E30:E32"/>
    <mergeCell ref="F30:F32"/>
    <mergeCell ref="N30:N32"/>
    <mergeCell ref="C33:G33"/>
    <mergeCell ref="C34:Q34"/>
    <mergeCell ref="F35:F36"/>
    <mergeCell ref="N35:N36"/>
    <mergeCell ref="N39:N40"/>
    <mergeCell ref="Q35:Q36"/>
    <mergeCell ref="Q41:Q42"/>
    <mergeCell ref="Q43:Q44"/>
    <mergeCell ref="Q45:Q46"/>
    <mergeCell ref="Q47:Q48"/>
    <mergeCell ref="Q49:Q50"/>
    <mergeCell ref="Q51:Q52"/>
    <mergeCell ref="Q53:Q54"/>
    <mergeCell ref="Q55:Q56"/>
    <mergeCell ref="Q57:Q58"/>
    <mergeCell ref="Q86:Q87"/>
    <mergeCell ref="P86:P87"/>
    <mergeCell ref="O86:O87"/>
    <mergeCell ref="N86:N87"/>
    <mergeCell ref="N92:N93"/>
    <mergeCell ref="N90:N91"/>
    <mergeCell ref="N88:N89"/>
    <mergeCell ref="Q92:Q93"/>
    <mergeCell ref="P92:P93"/>
    <mergeCell ref="O92:O93"/>
    <mergeCell ref="Q90:Q91"/>
    <mergeCell ref="P90:P91"/>
    <mergeCell ref="O90:O91"/>
    <mergeCell ref="Q88:Q89"/>
    <mergeCell ref="P88:P89"/>
    <mergeCell ref="O88:O89"/>
    <mergeCell ref="A94:A96"/>
    <mergeCell ref="E92:E93"/>
    <mergeCell ref="E90:E91"/>
    <mergeCell ref="E88:E89"/>
    <mergeCell ref="E86:E87"/>
    <mergeCell ref="F92:F93"/>
    <mergeCell ref="F90:F91"/>
    <mergeCell ref="F88:F89"/>
    <mergeCell ref="F86:F87"/>
    <mergeCell ref="C90:C91"/>
    <mergeCell ref="B90:B91"/>
    <mergeCell ref="A90:A91"/>
    <mergeCell ref="C92:C93"/>
    <mergeCell ref="B92:B93"/>
    <mergeCell ref="A92:A93"/>
    <mergeCell ref="D92:D93"/>
    <mergeCell ref="D90:D91"/>
    <mergeCell ref="D88:D89"/>
    <mergeCell ref="C86:C87"/>
    <mergeCell ref="B86:B87"/>
    <mergeCell ref="A86:A87"/>
    <mergeCell ref="C88:C89"/>
    <mergeCell ref="B88:B89"/>
    <mergeCell ref="A88:A89"/>
    <mergeCell ref="O94:O96"/>
    <mergeCell ref="N94:N96"/>
    <mergeCell ref="Q94:Q96"/>
    <mergeCell ref="P94:P96"/>
    <mergeCell ref="F94:F96"/>
    <mergeCell ref="E94:E96"/>
    <mergeCell ref="D94:D96"/>
    <mergeCell ref="C94:C96"/>
    <mergeCell ref="B94:B96"/>
  </mergeCells>
  <pageMargins left="0.7" right="0.7" top="0.75" bottom="0.75" header="0.3" footer="0.3"/>
  <pageSetup paperSize="9" scale="50" fitToHeight="0" orientation="landscape" r:id="rId1"/>
  <rowBreaks count="1" manualBreakCount="1">
    <brk id="58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2023-2025</vt:lpstr>
      <vt:lpstr>'2023-2025'!Print_Area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 Dudienė</dc:creator>
  <cp:lastModifiedBy>Aušra Kriovė</cp:lastModifiedBy>
  <cp:lastPrinted>2023-01-13T07:27:07Z</cp:lastPrinted>
  <dcterms:created xsi:type="dcterms:W3CDTF">2020-12-03T13:13:57Z</dcterms:created>
  <dcterms:modified xsi:type="dcterms:W3CDTF">2023-07-31T10:38:21Z</dcterms:modified>
</cp:coreProperties>
</file>